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 activeTab="5"/>
  </bookViews>
  <sheets>
    <sheet name="I HCD enero" sheetId="2" r:id="rId1"/>
    <sheet name="I HCD febrero" sheetId="3" r:id="rId2"/>
    <sheet name="I HCD marzo" sheetId="4" r:id="rId3"/>
    <sheet name="I HCD abril" sheetId="5" r:id="rId4"/>
    <sheet name="I HCD mayo" sheetId="6" r:id="rId5"/>
    <sheet name="I HCD junio" sheetId="7" r:id="rId6"/>
    <sheet name="I HCD julio" sheetId="8" r:id="rId7"/>
    <sheet name="I HCD agosto" sheetId="9" r:id="rId8"/>
    <sheet name="I HCD sept" sheetId="10" r:id="rId9"/>
    <sheet name="I HCD oct" sheetId="11" r:id="rId10"/>
    <sheet name="I HCD nov" sheetId="12" r:id="rId11"/>
    <sheet name="I HCD dic " sheetId="15" r:id="rId12"/>
    <sheet name="Hoja1" sheetId="1" r:id="rId13"/>
  </sheets>
  <externalReferences>
    <externalReference r:id="rId14"/>
  </externalReferences>
  <definedNames>
    <definedName name="_xlnm.Print_Area" localSheetId="0">'I HCD enero'!$A$1:$K$44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5"/>
  <c r="D39"/>
  <c r="C39"/>
  <c r="F38"/>
  <c r="E38"/>
  <c r="F37"/>
  <c r="E37"/>
  <c r="F36"/>
  <c r="E36"/>
  <c r="F35"/>
  <c r="E35"/>
  <c r="F34"/>
  <c r="E34"/>
  <c r="F33"/>
  <c r="E33"/>
  <c r="F32"/>
  <c r="D32"/>
  <c r="E32" s="1"/>
  <c r="E31"/>
  <c r="F30"/>
  <c r="F29"/>
  <c r="E29"/>
  <c r="F28"/>
  <c r="E28"/>
  <c r="L27"/>
  <c r="L36" s="1"/>
  <c r="N36" s="1"/>
  <c r="F27"/>
  <c r="E27"/>
  <c r="F26"/>
  <c r="E26"/>
  <c r="F25"/>
  <c r="E25"/>
  <c r="F24"/>
  <c r="E24"/>
  <c r="F23"/>
  <c r="E23"/>
  <c r="F22"/>
  <c r="E22"/>
  <c r="F21"/>
  <c r="E21"/>
  <c r="N20"/>
  <c r="F20"/>
  <c r="E20"/>
  <c r="N19"/>
  <c r="F19"/>
  <c r="E19"/>
  <c r="F18"/>
  <c r="E18"/>
  <c r="F17"/>
  <c r="E17"/>
  <c r="F16"/>
  <c r="E16"/>
  <c r="N15"/>
  <c r="M15"/>
  <c r="L15"/>
  <c r="F15"/>
  <c r="E15"/>
  <c r="M14"/>
  <c r="J14"/>
  <c r="N14" s="1"/>
  <c r="F14"/>
  <c r="E14"/>
  <c r="L13"/>
  <c r="K13"/>
  <c r="M13" s="1"/>
  <c r="J13"/>
  <c r="N13" s="1"/>
  <c r="F13"/>
  <c r="E13"/>
  <c r="L12"/>
  <c r="M12" s="1"/>
  <c r="K12"/>
  <c r="J12"/>
  <c r="N12" s="1"/>
  <c r="F12"/>
  <c r="E12"/>
  <c r="M11"/>
  <c r="J11"/>
  <c r="N11" s="1"/>
  <c r="F11"/>
  <c r="E11"/>
  <c r="L10"/>
  <c r="K10"/>
  <c r="M10" s="1"/>
  <c r="J10"/>
  <c r="N10" s="1"/>
  <c r="F10"/>
  <c r="E10"/>
  <c r="N9"/>
  <c r="M9"/>
  <c r="L9"/>
  <c r="F9"/>
  <c r="E9"/>
  <c r="L8"/>
  <c r="L16" s="1"/>
  <c r="N21" s="1"/>
  <c r="K8"/>
  <c r="M8" s="1"/>
  <c r="J8"/>
  <c r="N8" s="1"/>
  <c r="F8"/>
  <c r="F39" s="1"/>
  <c r="G39" s="1"/>
  <c r="E8"/>
  <c r="E39" s="1"/>
  <c r="M7"/>
  <c r="M16" s="1"/>
  <c r="L7"/>
  <c r="K7"/>
  <c r="K16" s="1"/>
  <c r="J7"/>
  <c r="J16" s="1"/>
  <c r="G4"/>
  <c r="G44" s="1"/>
  <c r="G44" i="2"/>
  <c r="N44" i="15" l="1"/>
  <c r="I46"/>
  <c r="N7"/>
  <c r="N16" s="1"/>
  <c r="G46" i="12"/>
  <c r="G45" i="10"/>
  <c r="G46" i="9"/>
  <c r="G47" i="8"/>
  <c r="G46" i="7"/>
  <c r="G46" i="6"/>
  <c r="G45" i="5"/>
  <c r="G45" i="4"/>
  <c r="G45" i="3"/>
  <c r="G45" i="11" l="1"/>
</calcChain>
</file>

<file path=xl/sharedStrings.xml><?xml version="1.0" encoding="utf-8"?>
<sst xmlns="http://schemas.openxmlformats.org/spreadsheetml/2006/main" count="860" uniqueCount="104">
  <si>
    <t>MUNICIPALIDAD DE LUCAS GONZALEZ</t>
  </si>
  <si>
    <t>ENERO</t>
  </si>
  <si>
    <t>ESTADO DE CAJA Y TESORERIA AL</t>
  </si>
  <si>
    <t xml:space="preserve">DISPONIBILIDADES AL </t>
  </si>
  <si>
    <t>EGRESOS PRESUPUESTARIOS</t>
  </si>
  <si>
    <t>MAS</t>
  </si>
  <si>
    <t>INGRESOS PRESUPUESTARIOS</t>
  </si>
  <si>
    <t>Tasa General Inmobiliaria</t>
  </si>
  <si>
    <t>Tasa por Inspección, Higiene, Prof. Y Seg. Púb.</t>
  </si>
  <si>
    <t>PERSONAL</t>
  </si>
  <si>
    <t>Salud Pública Municipal</t>
  </si>
  <si>
    <t>BS. CONSUMO Y SERVICIOS</t>
  </si>
  <si>
    <t>Cementerio</t>
  </si>
  <si>
    <t>INTERESES Y GTO DEUDA</t>
  </si>
  <si>
    <t>Ocupación Vía Pública</t>
  </si>
  <si>
    <t>TRANSFERENCIAS</t>
  </si>
  <si>
    <t>Espectáculos Públicos, Rifas y Diversiones</t>
  </si>
  <si>
    <t>BIENES DE CAPITAL</t>
  </si>
  <si>
    <t>Derechos Ventas Ambulantes</t>
  </si>
  <si>
    <t>TRABAJOS PUBLICOS</t>
  </si>
  <si>
    <t>Instalaciones y Equipos</t>
  </si>
  <si>
    <t>AMORTIZACION DEUDA</t>
  </si>
  <si>
    <t>Recupero Polideportivo Municipal</t>
  </si>
  <si>
    <t>SUMA EGRESOS PRESUPUESTARIOS</t>
  </si>
  <si>
    <t>Papel Sellado, Legalizaciones y Protestos</t>
  </si>
  <si>
    <t>Fondo Municipal, Promoción y Asist. a la Com.</t>
  </si>
  <si>
    <t xml:space="preserve">                                                            </t>
  </si>
  <si>
    <t>Deudores por Tasas y Derechos Varios</t>
  </si>
  <si>
    <t>EGRESOS EXTRAPRESUPUESTARIOS</t>
  </si>
  <si>
    <t>Recargos por Mora.</t>
  </si>
  <si>
    <t>DEUDA PAGADA</t>
  </si>
  <si>
    <t>Multas.</t>
  </si>
  <si>
    <t>TOTAL EGRESOS</t>
  </si>
  <si>
    <t>Registro de Títulos</t>
  </si>
  <si>
    <t>Servicios Sanitarios</t>
  </si>
  <si>
    <t>Recupero Pavimento Hº Aº</t>
  </si>
  <si>
    <t xml:space="preserve">MAS: </t>
  </si>
  <si>
    <t>SALDOS AL</t>
  </si>
  <si>
    <t>Servicios Sanitarios transferidos - Tasas Corrientes</t>
  </si>
  <si>
    <t>CAJA CENTRAL</t>
  </si>
  <si>
    <t>Servicios Sanitarios transferidos - Tasas Atrasadas</t>
  </si>
  <si>
    <t>FONDO FIJO</t>
  </si>
  <si>
    <t>Servicios Sanitarios transferidos - Recursos Varios</t>
  </si>
  <si>
    <t>FONDO PARA CAMBIO</t>
  </si>
  <si>
    <t>Régimen de Regularización y Fac. de pago 2000</t>
  </si>
  <si>
    <t>N. BERSA C/C SIN AFECTACION 839/7</t>
  </si>
  <si>
    <t>Compensación ENERSA</t>
  </si>
  <si>
    <t>N. BERSA C/C CON AFECTACION 841/0</t>
  </si>
  <si>
    <t>Otros Ingresos Municipales</t>
  </si>
  <si>
    <t>B. NACION C/C 25/73</t>
  </si>
  <si>
    <t>Ingresos Financieros</t>
  </si>
  <si>
    <t>N. BERSA C/C CON AFECTACION 456/2</t>
  </si>
  <si>
    <t xml:space="preserve">Disponibilidad Ejercicio anterior </t>
  </si>
  <si>
    <t>B. NACION C/C 51/88</t>
  </si>
  <si>
    <t>Aporte No reintegrable Gob. Pcial.</t>
  </si>
  <si>
    <t>B. NACION C/C 162/07</t>
  </si>
  <si>
    <t>Coparticipacion Provincial</t>
  </si>
  <si>
    <t>B. NACION C/C 16928</t>
  </si>
  <si>
    <t>Coparticipacion Nacional</t>
  </si>
  <si>
    <t>N. BERSA Plazo Fijo</t>
  </si>
  <si>
    <t>Aporte No reintegrable Gob. Nacional</t>
  </si>
  <si>
    <t>Bco NACION Plazo Fijo</t>
  </si>
  <si>
    <t>Recupero Adjudicatarios Viviendas</t>
  </si>
  <si>
    <t>TOTAL DISPONIBILIDADES</t>
  </si>
  <si>
    <t>SUMA INGRESOS PRESUPUESTARIOS</t>
  </si>
  <si>
    <t>INGRESOS EXTRAPRESUPUESTARIOS</t>
  </si>
  <si>
    <t>TOTAL INGRESOS MAS DISPONIBILIDAD ANTERIOR</t>
  </si>
  <si>
    <t>TOTAL EGRESOS MAS DISPONIBILIDADES</t>
  </si>
  <si>
    <t>FEBRERO</t>
  </si>
  <si>
    <t>Coparticipacion Nacional Fondo Federal Solidario</t>
  </si>
  <si>
    <t>Aporte No reintegrable Gob. Nac.</t>
  </si>
  <si>
    <t>MARZO</t>
  </si>
  <si>
    <t>ABRIL</t>
  </si>
  <si>
    <t>N. NACION Plazo Fijo</t>
  </si>
  <si>
    <t>MAYO</t>
  </si>
  <si>
    <t>COMPROMISO</t>
  </si>
  <si>
    <t>NACION Plazo Fijo</t>
  </si>
  <si>
    <t>Rec. Adj Programa Diez y Veinte Viviendas</t>
  </si>
  <si>
    <t>JUNIO</t>
  </si>
  <si>
    <t>Nación Plazo Fijo</t>
  </si>
  <si>
    <t>JULIO</t>
  </si>
  <si>
    <t>B. NACION C/C 169/28</t>
  </si>
  <si>
    <t>B. NACION Plazo Fijo con afectación</t>
  </si>
  <si>
    <t xml:space="preserve">                                                               </t>
  </si>
  <si>
    <t xml:space="preserve">                                                                                                            </t>
  </si>
  <si>
    <t>AGOSTO</t>
  </si>
  <si>
    <t xml:space="preserve"> SEPTIEMBRE 2022</t>
  </si>
  <si>
    <t xml:space="preserve"> OCTUBRE 2022</t>
  </si>
  <si>
    <t xml:space="preserve"> NOVIEMBRE 2022</t>
  </si>
  <si>
    <t>EJECUCION DEL CALCULO DE RECURSOS Y PRESUPUESTO DE GASTOS</t>
  </si>
  <si>
    <t>DISPONIBILIDADES AL INICIO DEL EJERCICIO</t>
  </si>
  <si>
    <t>Presupuesto</t>
  </si>
  <si>
    <t>Compromisos</t>
  </si>
  <si>
    <t>Total Pagado</t>
  </si>
  <si>
    <t>Total Deuda</t>
  </si>
  <si>
    <t>Saldo Final</t>
  </si>
  <si>
    <t>Modificaciones</t>
  </si>
  <si>
    <t>Ejecutado</t>
  </si>
  <si>
    <t>BS. CONSUMO Y SERV.</t>
  </si>
  <si>
    <t>CRED ADIC. EROG CTES.</t>
  </si>
  <si>
    <t>CRED ADIC. EROG CAP.</t>
  </si>
  <si>
    <t>DEUDA PAGADA EJERCICIO ANTERIOR</t>
  </si>
  <si>
    <t xml:space="preserve">MAS </t>
  </si>
  <si>
    <t>B NACION Plazo Fijo</t>
  </si>
</sst>
</file>

<file path=xl/styles.xml><?xml version="1.0" encoding="utf-8"?>
<styleSheet xmlns="http://schemas.openxmlformats.org/spreadsheetml/2006/main">
  <numFmts count="4">
    <numFmt numFmtId="43" formatCode="_-* #,##0.00\ _€_-;\-* #,##0.00\ _€_-;_-* &quot;-&quot;??\ _€_-;_-@_-"/>
    <numFmt numFmtId="164" formatCode="_-* #,##0.00_-;\-* #,##0.00_-;_-* &quot;-&quot;??_-;_-@_-"/>
    <numFmt numFmtId="165" formatCode="_ * #,##0.00_ ;_ * \-#,##0.00_ ;_ * &quot;-&quot;??_ ;_ @_ "/>
    <numFmt numFmtId="166" formatCode="#,##0.00_ ;\-#,##0.00\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1" applyFont="1"/>
    <xf numFmtId="0" fontId="2" fillId="0" borderId="0" xfId="1"/>
    <xf numFmtId="14" fontId="3" fillId="0" borderId="0" xfId="1" applyNumberFormat="1" applyFont="1"/>
    <xf numFmtId="0" fontId="4" fillId="0" borderId="0" xfId="1" applyFont="1"/>
    <xf numFmtId="4" fontId="3" fillId="0" borderId="0" xfId="1" applyNumberFormat="1" applyFont="1"/>
    <xf numFmtId="165" fontId="3" fillId="0" borderId="0" xfId="1" applyNumberFormat="1" applyFont="1"/>
    <xf numFmtId="4" fontId="2" fillId="0" borderId="0" xfId="1" applyNumberFormat="1"/>
    <xf numFmtId="0" fontId="3" fillId="0" borderId="1" xfId="1" applyFont="1" applyBorder="1"/>
    <xf numFmtId="4" fontId="3" fillId="0" borderId="1" xfId="1" applyNumberFormat="1" applyFont="1" applyBorder="1"/>
    <xf numFmtId="4" fontId="3" fillId="0" borderId="2" xfId="1" applyNumberFormat="1" applyFont="1" applyBorder="1"/>
    <xf numFmtId="0" fontId="3" fillId="0" borderId="2" xfId="1" applyFont="1" applyBorder="1"/>
    <xf numFmtId="0" fontId="5" fillId="0" borderId="0" xfId="1" applyFont="1"/>
    <xf numFmtId="4" fontId="3" fillId="0" borderId="0" xfId="1" applyNumberFormat="1" applyFont="1" applyBorder="1"/>
    <xf numFmtId="14" fontId="4" fillId="0" borderId="0" xfId="1" applyNumberFormat="1" applyFont="1"/>
    <xf numFmtId="4" fontId="3" fillId="0" borderId="0" xfId="1" applyNumberFormat="1" applyFont="1" applyFill="1"/>
    <xf numFmtId="165" fontId="2" fillId="0" borderId="0" xfId="1" applyNumberFormat="1"/>
    <xf numFmtId="4" fontId="3" fillId="0" borderId="0" xfId="1" applyNumberFormat="1" applyFont="1" applyFill="1" applyBorder="1"/>
    <xf numFmtId="0" fontId="3" fillId="0" borderId="0" xfId="1" applyFont="1" applyBorder="1"/>
    <xf numFmtId="0" fontId="3" fillId="0" borderId="0" xfId="1" applyFont="1" applyFill="1" applyBorder="1"/>
    <xf numFmtId="4" fontId="3" fillId="0" borderId="3" xfId="1" applyNumberFormat="1" applyFont="1" applyBorder="1"/>
    <xf numFmtId="164" fontId="2" fillId="0" borderId="0" xfId="1" applyNumberFormat="1"/>
    <xf numFmtId="43" fontId="2" fillId="0" borderId="0" xfId="1" applyNumberFormat="1"/>
    <xf numFmtId="43" fontId="3" fillId="0" borderId="0" xfId="1" applyNumberFormat="1" applyFont="1"/>
    <xf numFmtId="14" fontId="2" fillId="0" borderId="0" xfId="1" applyNumberFormat="1"/>
    <xf numFmtId="0" fontId="6" fillId="0" borderId="0" xfId="1" applyFont="1"/>
    <xf numFmtId="0" fontId="7" fillId="0" borderId="0" xfId="1" applyFont="1"/>
    <xf numFmtId="165" fontId="7" fillId="0" borderId="0" xfId="1" applyNumberFormat="1" applyFont="1"/>
    <xf numFmtId="4" fontId="7" fillId="0" borderId="0" xfId="1" applyNumberFormat="1" applyFont="1"/>
    <xf numFmtId="0" fontId="7" fillId="0" borderId="1" xfId="1" applyFont="1" applyBorder="1"/>
    <xf numFmtId="4" fontId="7" fillId="0" borderId="1" xfId="1" applyNumberFormat="1" applyFont="1" applyBorder="1"/>
    <xf numFmtId="4" fontId="7" fillId="0" borderId="2" xfId="1" applyNumberFormat="1" applyFont="1" applyBorder="1"/>
    <xf numFmtId="0" fontId="7" fillId="0" borderId="2" xfId="1" applyFont="1" applyBorder="1"/>
    <xf numFmtId="0" fontId="8" fillId="0" borderId="0" xfId="1" applyFont="1"/>
    <xf numFmtId="14" fontId="7" fillId="0" borderId="0" xfId="1" applyNumberFormat="1" applyFont="1"/>
    <xf numFmtId="4" fontId="7" fillId="0" borderId="0" xfId="1" applyNumberFormat="1" applyFont="1" applyBorder="1"/>
    <xf numFmtId="14" fontId="8" fillId="0" borderId="0" xfId="1" applyNumberFormat="1" applyFont="1"/>
    <xf numFmtId="0" fontId="7" fillId="0" borderId="0" xfId="1" applyFont="1" applyBorder="1"/>
    <xf numFmtId="0" fontId="7" fillId="0" borderId="0" xfId="1" applyFont="1" applyFill="1" applyBorder="1"/>
    <xf numFmtId="4" fontId="2" fillId="0" borderId="2" xfId="1" applyNumberFormat="1" applyBorder="1"/>
    <xf numFmtId="4" fontId="2" fillId="0" borderId="3" xfId="1" applyNumberFormat="1" applyBorder="1"/>
    <xf numFmtId="165" fontId="5" fillId="0" borderId="0" xfId="1" applyNumberFormat="1" applyFont="1"/>
    <xf numFmtId="0" fontId="2" fillId="0" borderId="1" xfId="1" applyBorder="1"/>
    <xf numFmtId="4" fontId="2" fillId="0" borderId="1" xfId="1" applyNumberFormat="1" applyBorder="1"/>
    <xf numFmtId="0" fontId="2" fillId="0" borderId="2" xfId="1" applyBorder="1"/>
    <xf numFmtId="4" fontId="2" fillId="0" borderId="0" xfId="1" applyNumberFormat="1" applyBorder="1"/>
    <xf numFmtId="14" fontId="6" fillId="0" borderId="0" xfId="1" applyNumberFormat="1" applyFont="1"/>
    <xf numFmtId="0" fontId="2" fillId="0" borderId="0" xfId="1" applyBorder="1"/>
    <xf numFmtId="17" fontId="5" fillId="0" borderId="0" xfId="1" applyNumberFormat="1" applyFont="1"/>
    <xf numFmtId="4" fontId="2" fillId="0" borderId="0" xfId="1" applyNumberFormat="1" applyFill="1" applyBorder="1"/>
    <xf numFmtId="4" fontId="2" fillId="0" borderId="0" xfId="1" applyNumberFormat="1" applyAlignment="1">
      <alignment horizontal="right"/>
    </xf>
    <xf numFmtId="17" fontId="2" fillId="0" borderId="0" xfId="1" applyNumberFormat="1"/>
    <xf numFmtId="0" fontId="2" fillId="0" borderId="0" xfId="1" applyNumberFormat="1"/>
    <xf numFmtId="0" fontId="1" fillId="0" borderId="0" xfId="2"/>
    <xf numFmtId="165" fontId="2" fillId="0" borderId="0" xfId="1" applyNumberFormat="1" applyBorder="1"/>
    <xf numFmtId="0" fontId="6" fillId="0" borderId="0" xfId="1" applyFont="1" applyAlignment="1">
      <alignment horizontal="center"/>
    </xf>
    <xf numFmtId="166" fontId="2" fillId="0" borderId="0" xfId="1" applyNumberFormat="1"/>
    <xf numFmtId="165" fontId="2" fillId="0" borderId="1" xfId="1" applyNumberFormat="1" applyBorder="1"/>
    <xf numFmtId="165" fontId="2" fillId="0" borderId="2" xfId="1" applyNumberFormat="1" applyBorder="1"/>
    <xf numFmtId="4" fontId="2" fillId="0" borderId="4" xfId="1" applyNumberFormat="1" applyBorder="1"/>
  </cellXfs>
  <cellStyles count="4">
    <cellStyle name="Millares 2" xfId="3"/>
    <cellStyle name="Normal" xfId="0" builtinId="0"/>
    <cellStyle name="Normal 2" xfId="1"/>
    <cellStyle name="Normal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HERNAN%20DOCUMENTOS\Ejec%20presup%202022\Pres%2022%20saldos%20a%20comp%20202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d compra"/>
      <sheetName val="deuda 31-12-12"/>
      <sheetName val="ing pres 10"/>
      <sheetName val="afec 31-12"/>
      <sheetName val="Presupuesto 22"/>
      <sheetName val="ord pago"/>
      <sheetName val="I HCD enero"/>
      <sheetName val="I HCD febrero"/>
      <sheetName val="I HCD marzo"/>
      <sheetName val="I HCD abril"/>
      <sheetName val="I HCD mayo"/>
      <sheetName val="I HCD junio"/>
      <sheetName val="I HCD julio"/>
      <sheetName val="I HCD agosto"/>
      <sheetName val="I HCD sept"/>
      <sheetName val="I HCD oct"/>
      <sheetName val="I HCD nov"/>
      <sheetName val="I HCD dic"/>
      <sheetName val="I HCD dic corr"/>
      <sheetName val="I HCD ene a dic"/>
      <sheetName val="I HCD ene a dic corr"/>
      <sheetName val="INGRESOS"/>
      <sheetName val="ING OF VITUAL"/>
      <sheetName val="ING y Gtos 2010"/>
      <sheetName val="bol abril"/>
      <sheetName val="bol mayo"/>
      <sheetName val="bol junio"/>
      <sheetName val="bol julio"/>
      <sheetName val="bol agos"/>
      <sheetName val="bol sept"/>
      <sheetName val="bol oct"/>
      <sheetName val="bol nov"/>
    </sheetNames>
    <sheetDataSet>
      <sheetData sheetId="0"/>
      <sheetData sheetId="1"/>
      <sheetData sheetId="2"/>
      <sheetData sheetId="3"/>
      <sheetData sheetId="4">
        <row r="16">
          <cell r="C16">
            <v>90179536.840000004</v>
          </cell>
          <cell r="D16">
            <v>10803566.12000002</v>
          </cell>
          <cell r="E16">
            <v>50000000</v>
          </cell>
          <cell r="H16">
            <v>137280949.48999998</v>
          </cell>
        </row>
        <row r="45">
          <cell r="C45">
            <v>82701993.920000002</v>
          </cell>
          <cell r="D45">
            <v>4000000</v>
          </cell>
          <cell r="E45">
            <v>35000000</v>
          </cell>
          <cell r="H45">
            <v>117229842.78</v>
          </cell>
        </row>
        <row r="48">
          <cell r="C48">
            <v>6000000</v>
          </cell>
        </row>
        <row r="57">
          <cell r="C57">
            <v>7808764.2400000002</v>
          </cell>
          <cell r="D57">
            <v>4890686.12</v>
          </cell>
          <cell r="E57">
            <v>3000000</v>
          </cell>
          <cell r="H57">
            <v>15434632.840000002</v>
          </cell>
        </row>
        <row r="71">
          <cell r="C71">
            <v>15065000</v>
          </cell>
          <cell r="D71">
            <v>510640</v>
          </cell>
          <cell r="E71">
            <v>0</v>
          </cell>
          <cell r="H71">
            <v>5519587.0199999996</v>
          </cell>
        </row>
        <row r="85">
          <cell r="C85">
            <v>71900000</v>
          </cell>
          <cell r="D85">
            <v>83438720.600000009</v>
          </cell>
          <cell r="E85">
            <v>16768284.99</v>
          </cell>
          <cell r="H85">
            <v>173943325.50999999</v>
          </cell>
        </row>
        <row r="89">
          <cell r="C89">
            <v>3000000</v>
          </cell>
        </row>
      </sheetData>
      <sheetData sheetId="5">
        <row r="3732">
          <cell r="R3732">
            <v>5168176.8600000003</v>
          </cell>
        </row>
        <row r="3733">
          <cell r="R3733">
            <v>173943325.50999999</v>
          </cell>
        </row>
      </sheetData>
      <sheetData sheetId="6">
        <row r="4">
          <cell r="E4">
            <v>81026332.730000004</v>
          </cell>
        </row>
        <row r="7">
          <cell r="D7">
            <v>110913.27</v>
          </cell>
        </row>
        <row r="8">
          <cell r="D8">
            <v>402304.39</v>
          </cell>
          <cell r="I8">
            <v>6792915.3200000003</v>
          </cell>
        </row>
        <row r="9">
          <cell r="D9">
            <v>0</v>
          </cell>
          <cell r="I9">
            <v>5370288.29</v>
          </cell>
        </row>
        <row r="10">
          <cell r="D10">
            <v>17350</v>
          </cell>
          <cell r="I10">
            <v>0</v>
          </cell>
        </row>
        <row r="11">
          <cell r="D11">
            <v>0</v>
          </cell>
          <cell r="I11">
            <v>847189.29</v>
          </cell>
        </row>
        <row r="12">
          <cell r="D12">
            <v>5000</v>
          </cell>
        </row>
        <row r="13">
          <cell r="D13">
            <v>0</v>
          </cell>
        </row>
        <row r="14">
          <cell r="D14">
            <v>10670.4</v>
          </cell>
        </row>
        <row r="15">
          <cell r="D15">
            <v>698540</v>
          </cell>
        </row>
        <row r="16">
          <cell r="D16">
            <v>48781</v>
          </cell>
        </row>
        <row r="17">
          <cell r="D17">
            <v>53927.389999999992</v>
          </cell>
        </row>
        <row r="18">
          <cell r="D18">
            <v>333227.92000000004</v>
          </cell>
          <cell r="K18">
            <v>1864934.74</v>
          </cell>
        </row>
        <row r="19">
          <cell r="D19">
            <v>378.43000000000006</v>
          </cell>
          <cell r="K19">
            <v>1742242.67</v>
          </cell>
        </row>
        <row r="20">
          <cell r="D20">
            <v>13000</v>
          </cell>
        </row>
        <row r="21">
          <cell r="D21">
            <v>5800</v>
          </cell>
        </row>
        <row r="22">
          <cell r="D22">
            <v>0</v>
          </cell>
        </row>
        <row r="23">
          <cell r="D23">
            <v>235332.75</v>
          </cell>
        </row>
        <row r="24">
          <cell r="D24">
            <v>2384.59</v>
          </cell>
        </row>
        <row r="25">
          <cell r="D25">
            <v>24168.969999999998</v>
          </cell>
        </row>
        <row r="26">
          <cell r="D26">
            <v>80440</v>
          </cell>
        </row>
        <row r="28">
          <cell r="D28">
            <v>880839.29</v>
          </cell>
        </row>
        <row r="29">
          <cell r="D29">
            <v>12159.130000000001</v>
          </cell>
        </row>
        <row r="30">
          <cell r="D30">
            <v>1579271.7100000002</v>
          </cell>
        </row>
        <row r="32">
          <cell r="D32">
            <v>0</v>
          </cell>
        </row>
        <row r="33">
          <cell r="D33">
            <v>1684938.1400000001</v>
          </cell>
        </row>
        <row r="34">
          <cell r="D34">
            <v>9474086.3800000008</v>
          </cell>
        </row>
        <row r="36">
          <cell r="D36">
            <v>9087.48</v>
          </cell>
        </row>
        <row r="40">
          <cell r="E40">
            <v>1327476.19</v>
          </cell>
        </row>
      </sheetData>
      <sheetData sheetId="7">
        <row r="7">
          <cell r="D7">
            <v>1185685.68</v>
          </cell>
        </row>
        <row r="8">
          <cell r="D8">
            <v>273499.51</v>
          </cell>
          <cell r="I8">
            <v>7884988.5499999998</v>
          </cell>
        </row>
        <row r="9">
          <cell r="D9">
            <v>0</v>
          </cell>
          <cell r="I9">
            <v>6383608.9100000001</v>
          </cell>
        </row>
        <row r="10">
          <cell r="D10">
            <v>70900</v>
          </cell>
          <cell r="I10">
            <v>0</v>
          </cell>
        </row>
        <row r="11">
          <cell r="D11">
            <v>0</v>
          </cell>
          <cell r="I11">
            <v>1568347.97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10123.200000000001</v>
          </cell>
          <cell r="I14">
            <v>0</v>
          </cell>
        </row>
        <row r="15">
          <cell r="D15">
            <v>156900</v>
          </cell>
        </row>
        <row r="16">
          <cell r="D16">
            <v>52633</v>
          </cell>
        </row>
        <row r="17">
          <cell r="D17">
            <v>182223.59999999998</v>
          </cell>
        </row>
        <row r="18">
          <cell r="D18">
            <v>342014.6</v>
          </cell>
          <cell r="K18">
            <v>1325668.1000000001</v>
          </cell>
        </row>
        <row r="19">
          <cell r="D19">
            <v>1144.31</v>
          </cell>
          <cell r="K19">
            <v>1115686</v>
          </cell>
        </row>
        <row r="20">
          <cell r="D20">
            <v>3200</v>
          </cell>
        </row>
        <row r="21">
          <cell r="D21">
            <v>4720</v>
          </cell>
        </row>
        <row r="22">
          <cell r="D22">
            <v>0</v>
          </cell>
        </row>
        <row r="23">
          <cell r="D23">
            <v>711829.05</v>
          </cell>
        </row>
        <row r="24">
          <cell r="D24">
            <v>349039.98</v>
          </cell>
        </row>
        <row r="25">
          <cell r="D25">
            <v>57480.67</v>
          </cell>
        </row>
        <row r="26">
          <cell r="D26">
            <v>89924</v>
          </cell>
        </row>
        <row r="28">
          <cell r="D28">
            <v>646933.18999999994</v>
          </cell>
        </row>
        <row r="29">
          <cell r="D29">
            <v>29338</v>
          </cell>
        </row>
        <row r="30">
          <cell r="D30">
            <v>1538246.58</v>
          </cell>
        </row>
        <row r="32">
          <cell r="D32">
            <v>552456</v>
          </cell>
        </row>
        <row r="33">
          <cell r="D33">
            <v>5382153.5</v>
          </cell>
        </row>
        <row r="34">
          <cell r="D34">
            <v>17334991.68</v>
          </cell>
        </row>
        <row r="35">
          <cell r="D35">
            <v>0</v>
          </cell>
        </row>
        <row r="37">
          <cell r="D37">
            <v>13021.64</v>
          </cell>
        </row>
        <row r="41">
          <cell r="E41">
            <v>1479554.97</v>
          </cell>
        </row>
      </sheetData>
      <sheetData sheetId="8">
        <row r="7">
          <cell r="D7">
            <v>2267596.2600000002</v>
          </cell>
        </row>
        <row r="8">
          <cell r="D8">
            <v>358482.02999999997</v>
          </cell>
          <cell r="I8">
            <v>9149055.1099999994</v>
          </cell>
        </row>
        <row r="9">
          <cell r="D9">
            <v>0</v>
          </cell>
          <cell r="I9">
            <v>6939640.9699999997</v>
          </cell>
        </row>
        <row r="10">
          <cell r="D10">
            <v>126550</v>
          </cell>
          <cell r="I10">
            <v>0</v>
          </cell>
        </row>
        <row r="11">
          <cell r="D11">
            <v>0</v>
          </cell>
          <cell r="I11">
            <v>2287425.3199999998</v>
          </cell>
        </row>
        <row r="12">
          <cell r="D12">
            <v>60000</v>
          </cell>
        </row>
        <row r="13">
          <cell r="D13">
            <v>0</v>
          </cell>
        </row>
        <row r="14">
          <cell r="D14">
            <v>80846.179999999993</v>
          </cell>
          <cell r="I14">
            <v>0</v>
          </cell>
        </row>
        <row r="15">
          <cell r="D15">
            <v>100270</v>
          </cell>
        </row>
        <row r="16">
          <cell r="D16">
            <v>64601</v>
          </cell>
        </row>
        <row r="17">
          <cell r="D17">
            <v>338313.70999999996</v>
          </cell>
        </row>
        <row r="18">
          <cell r="D18">
            <v>187746.84999999998</v>
          </cell>
          <cell r="K18">
            <v>1577159.6799999999</v>
          </cell>
        </row>
        <row r="19">
          <cell r="D19">
            <v>2972.9100000000003</v>
          </cell>
          <cell r="K19">
            <v>5112379.67</v>
          </cell>
        </row>
        <row r="20">
          <cell r="D20">
            <v>0</v>
          </cell>
        </row>
        <row r="21">
          <cell r="D21">
            <v>3680</v>
          </cell>
        </row>
        <row r="22">
          <cell r="D22">
            <v>0</v>
          </cell>
        </row>
        <row r="23">
          <cell r="D23">
            <v>729353.54</v>
          </cell>
        </row>
        <row r="24">
          <cell r="D24">
            <v>751120.96999999986</v>
          </cell>
        </row>
        <row r="25">
          <cell r="D25">
            <v>61180.32</v>
          </cell>
        </row>
        <row r="26">
          <cell r="D26">
            <v>67330</v>
          </cell>
        </row>
        <row r="28">
          <cell r="D28">
            <v>1276812.69</v>
          </cell>
        </row>
        <row r="29">
          <cell r="D29">
            <v>64790</v>
          </cell>
        </row>
        <row r="30">
          <cell r="D30">
            <v>1484417.2799999998</v>
          </cell>
        </row>
        <row r="32">
          <cell r="D32">
            <v>24500</v>
          </cell>
        </row>
        <row r="33">
          <cell r="D33">
            <v>10129405.24</v>
          </cell>
        </row>
        <row r="34">
          <cell r="D34">
            <v>15397307.76</v>
          </cell>
        </row>
        <row r="35">
          <cell r="D35">
            <v>0</v>
          </cell>
        </row>
        <row r="37">
          <cell r="D37">
            <v>4653.32</v>
          </cell>
        </row>
        <row r="40">
          <cell r="E40">
            <v>1907396.5100000002</v>
          </cell>
        </row>
      </sheetData>
      <sheetData sheetId="9">
        <row r="8">
          <cell r="D8">
            <v>1143860.0200000003</v>
          </cell>
        </row>
        <row r="9">
          <cell r="D9">
            <v>395891.22</v>
          </cell>
          <cell r="I9">
            <v>9030280.8800000008</v>
          </cell>
        </row>
        <row r="10">
          <cell r="D10">
            <v>0</v>
          </cell>
          <cell r="I10">
            <v>6356106.4400000004</v>
          </cell>
        </row>
        <row r="11">
          <cell r="D11">
            <v>42389</v>
          </cell>
        </row>
        <row r="12">
          <cell r="D12">
            <v>0</v>
          </cell>
          <cell r="I12">
            <v>2748563.54</v>
          </cell>
        </row>
        <row r="13">
          <cell r="D13">
            <v>10000</v>
          </cell>
        </row>
        <row r="14">
          <cell r="D14">
            <v>0</v>
          </cell>
        </row>
        <row r="15">
          <cell r="D15">
            <v>27175.72</v>
          </cell>
          <cell r="I15">
            <v>0</v>
          </cell>
        </row>
        <row r="16">
          <cell r="D16">
            <v>55800</v>
          </cell>
        </row>
        <row r="17">
          <cell r="D17">
            <v>43535.51</v>
          </cell>
        </row>
        <row r="18">
          <cell r="D18">
            <v>171049.66999999998</v>
          </cell>
        </row>
        <row r="19">
          <cell r="D19">
            <v>211910.89999999997</v>
          </cell>
          <cell r="K19">
            <v>1874333.62</v>
          </cell>
        </row>
        <row r="20">
          <cell r="D20">
            <v>2251.4499999999998</v>
          </cell>
          <cell r="K20">
            <v>0</v>
          </cell>
        </row>
        <row r="21">
          <cell r="D21">
            <v>12500</v>
          </cell>
        </row>
        <row r="22">
          <cell r="D22">
            <v>3200</v>
          </cell>
        </row>
        <row r="23">
          <cell r="D23">
            <v>0</v>
          </cell>
        </row>
        <row r="24">
          <cell r="D24">
            <v>182490.75</v>
          </cell>
        </row>
        <row r="25">
          <cell r="D25">
            <v>173208.77999999997</v>
          </cell>
        </row>
        <row r="26">
          <cell r="D26">
            <v>59647.95</v>
          </cell>
        </row>
        <row r="27">
          <cell r="D27">
            <v>87380</v>
          </cell>
        </row>
        <row r="29">
          <cell r="D29">
            <v>857779.89</v>
          </cell>
        </row>
        <row r="30">
          <cell r="D30">
            <v>53504</v>
          </cell>
        </row>
        <row r="31">
          <cell r="D31">
            <v>2350863</v>
          </cell>
        </row>
        <row r="33">
          <cell r="D33">
            <v>1163824</v>
          </cell>
        </row>
        <row r="34">
          <cell r="D34">
            <v>3898436.4499999997</v>
          </cell>
        </row>
        <row r="35">
          <cell r="D35">
            <v>14777514.73</v>
          </cell>
        </row>
        <row r="36">
          <cell r="D36">
            <v>0</v>
          </cell>
        </row>
        <row r="38">
          <cell r="D38">
            <v>5330.54</v>
          </cell>
        </row>
        <row r="41">
          <cell r="E41">
            <v>2005451.61</v>
          </cell>
        </row>
      </sheetData>
      <sheetData sheetId="10">
        <row r="8">
          <cell r="D8">
            <v>635354.26</v>
          </cell>
        </row>
        <row r="9">
          <cell r="D9">
            <v>387409.36999999994</v>
          </cell>
          <cell r="I9">
            <v>9334471.0099999998</v>
          </cell>
        </row>
        <row r="10">
          <cell r="D10">
            <v>0</v>
          </cell>
          <cell r="I10">
            <v>7718411.5499999998</v>
          </cell>
        </row>
        <row r="11">
          <cell r="D11">
            <v>18000</v>
          </cell>
          <cell r="I11">
            <v>0</v>
          </cell>
        </row>
        <row r="12">
          <cell r="D12">
            <v>0</v>
          </cell>
          <cell r="I12">
            <v>1035400.65</v>
          </cell>
        </row>
        <row r="13">
          <cell r="D13">
            <v>9000</v>
          </cell>
        </row>
        <row r="14">
          <cell r="D14">
            <v>0</v>
          </cell>
        </row>
        <row r="15">
          <cell r="D15">
            <v>7332.38</v>
          </cell>
          <cell r="I15">
            <v>0</v>
          </cell>
        </row>
        <row r="16">
          <cell r="D16">
            <v>17000</v>
          </cell>
        </row>
        <row r="17">
          <cell r="D17">
            <v>55661</v>
          </cell>
        </row>
        <row r="18">
          <cell r="D18">
            <v>110095.86</v>
          </cell>
        </row>
        <row r="19">
          <cell r="D19">
            <v>197187.7</v>
          </cell>
          <cell r="K19">
            <v>2076418.64</v>
          </cell>
        </row>
        <row r="20">
          <cell r="D20">
            <v>9077.529999999997</v>
          </cell>
          <cell r="K20">
            <v>0</v>
          </cell>
        </row>
        <row r="21">
          <cell r="D21">
            <v>16300</v>
          </cell>
        </row>
        <row r="22">
          <cell r="D22">
            <v>4800</v>
          </cell>
        </row>
        <row r="23">
          <cell r="D23">
            <v>0</v>
          </cell>
        </row>
        <row r="24">
          <cell r="D24">
            <v>414106.24000000005</v>
          </cell>
        </row>
        <row r="25">
          <cell r="D25">
            <v>53689.37</v>
          </cell>
        </row>
        <row r="26">
          <cell r="D26">
            <v>37126.909999999989</v>
          </cell>
        </row>
        <row r="27">
          <cell r="D27">
            <v>284018.18</v>
          </cell>
        </row>
        <row r="29">
          <cell r="D29">
            <v>1316858.92</v>
          </cell>
        </row>
        <row r="30">
          <cell r="D30">
            <v>60290</v>
          </cell>
        </row>
        <row r="31">
          <cell r="D31">
            <v>2184082.1800000002</v>
          </cell>
        </row>
        <row r="33">
          <cell r="D33">
            <v>27956</v>
          </cell>
        </row>
        <row r="34">
          <cell r="D34">
            <v>2953141.0999999996</v>
          </cell>
        </row>
        <row r="35">
          <cell r="D35">
            <v>11444047.59</v>
          </cell>
        </row>
        <row r="36">
          <cell r="D36">
            <v>0</v>
          </cell>
        </row>
        <row r="38">
          <cell r="D38">
            <v>13777.64</v>
          </cell>
        </row>
        <row r="39">
          <cell r="D39">
            <v>4063.3199999999997</v>
          </cell>
        </row>
        <row r="42">
          <cell r="E42">
            <v>1810892.48</v>
          </cell>
        </row>
      </sheetData>
      <sheetData sheetId="11">
        <row r="8">
          <cell r="D8">
            <v>78462.12</v>
          </cell>
        </row>
        <row r="9">
          <cell r="D9">
            <v>591267.47</v>
          </cell>
          <cell r="I9">
            <v>12093951.08</v>
          </cell>
        </row>
        <row r="10">
          <cell r="D10">
            <v>0</v>
          </cell>
          <cell r="I10">
            <v>9138491.5600000005</v>
          </cell>
        </row>
        <row r="11">
          <cell r="D11">
            <v>44600</v>
          </cell>
          <cell r="I11">
            <v>0</v>
          </cell>
        </row>
        <row r="12">
          <cell r="D12">
            <v>0</v>
          </cell>
          <cell r="I12">
            <v>912623.2</v>
          </cell>
        </row>
        <row r="13">
          <cell r="D13">
            <v>9000</v>
          </cell>
        </row>
        <row r="14">
          <cell r="D14">
            <v>0</v>
          </cell>
        </row>
        <row r="15">
          <cell r="D15">
            <v>818.18</v>
          </cell>
          <cell r="I15">
            <v>0</v>
          </cell>
        </row>
        <row r="16">
          <cell r="D16">
            <v>3500</v>
          </cell>
        </row>
        <row r="17">
          <cell r="D17">
            <v>44071</v>
          </cell>
        </row>
        <row r="18">
          <cell r="D18">
            <v>74597.38</v>
          </cell>
        </row>
        <row r="19">
          <cell r="D19">
            <v>313520.31</v>
          </cell>
          <cell r="K19">
            <v>1830300.22</v>
          </cell>
        </row>
        <row r="20">
          <cell r="D20">
            <v>19407.829999999994</v>
          </cell>
          <cell r="K20">
            <v>0</v>
          </cell>
        </row>
        <row r="21">
          <cell r="D21">
            <v>18400</v>
          </cell>
        </row>
        <row r="22">
          <cell r="D22">
            <v>51100</v>
          </cell>
        </row>
        <row r="23">
          <cell r="D23">
            <v>0</v>
          </cell>
        </row>
        <row r="24">
          <cell r="D24">
            <v>129184.43</v>
          </cell>
        </row>
        <row r="25">
          <cell r="D25">
            <v>57025.060000000005</v>
          </cell>
        </row>
        <row r="26">
          <cell r="D26">
            <v>10689.510000000002</v>
          </cell>
        </row>
        <row r="27">
          <cell r="D27">
            <v>63933</v>
          </cell>
        </row>
        <row r="29">
          <cell r="D29">
            <v>1074580.1300000001</v>
          </cell>
        </row>
        <row r="30">
          <cell r="D30">
            <v>89080</v>
          </cell>
        </row>
        <row r="31">
          <cell r="D31">
            <v>2001862.99</v>
          </cell>
        </row>
        <row r="33">
          <cell r="D33">
            <v>0</v>
          </cell>
        </row>
        <row r="34">
          <cell r="D34">
            <v>6605074.0999999996</v>
          </cell>
        </row>
        <row r="35">
          <cell r="D35">
            <v>25536853.490000002</v>
          </cell>
        </row>
        <row r="36">
          <cell r="D36">
            <v>0</v>
          </cell>
        </row>
        <row r="38">
          <cell r="D38">
            <v>2970</v>
          </cell>
        </row>
        <row r="39">
          <cell r="D39">
            <v>8126.64</v>
          </cell>
        </row>
        <row r="42">
          <cell r="E42">
            <v>2389129.5</v>
          </cell>
        </row>
      </sheetData>
      <sheetData sheetId="12">
        <row r="8">
          <cell r="D8">
            <v>363196.8</v>
          </cell>
        </row>
        <row r="9">
          <cell r="D9">
            <v>650641.12</v>
          </cell>
          <cell r="I9">
            <v>11134657.6</v>
          </cell>
        </row>
        <row r="10">
          <cell r="D10">
            <v>0</v>
          </cell>
          <cell r="I10">
            <v>10816508.68</v>
          </cell>
        </row>
        <row r="11">
          <cell r="D11">
            <v>56350</v>
          </cell>
          <cell r="I11">
            <v>0</v>
          </cell>
        </row>
        <row r="12">
          <cell r="D12">
            <v>0</v>
          </cell>
          <cell r="I12">
            <v>617500</v>
          </cell>
        </row>
        <row r="13">
          <cell r="D13">
            <v>20000</v>
          </cell>
        </row>
        <row r="14">
          <cell r="D14">
            <v>0</v>
          </cell>
        </row>
        <row r="15">
          <cell r="D15">
            <v>2454.54</v>
          </cell>
          <cell r="I15">
            <v>0</v>
          </cell>
        </row>
        <row r="16">
          <cell r="D16">
            <v>7000</v>
          </cell>
        </row>
        <row r="17">
          <cell r="D17">
            <v>51351</v>
          </cell>
        </row>
        <row r="18">
          <cell r="D18">
            <v>105665.27</v>
          </cell>
        </row>
        <row r="19">
          <cell r="D19">
            <v>147930.26999999996</v>
          </cell>
          <cell r="K19">
            <v>2443973.87</v>
          </cell>
        </row>
        <row r="20">
          <cell r="D20">
            <v>17530.719999999998</v>
          </cell>
          <cell r="K20">
            <v>1279437</v>
          </cell>
        </row>
        <row r="21">
          <cell r="D21">
            <v>11000</v>
          </cell>
        </row>
        <row r="22">
          <cell r="D22">
            <v>6720</v>
          </cell>
        </row>
        <row r="23">
          <cell r="D23">
            <v>0</v>
          </cell>
        </row>
        <row r="24">
          <cell r="D24">
            <v>223677.26</v>
          </cell>
        </row>
        <row r="25">
          <cell r="D25">
            <v>29357.229999999996</v>
          </cell>
        </row>
        <row r="26">
          <cell r="D26">
            <v>31320.87</v>
          </cell>
        </row>
        <row r="27">
          <cell r="D27">
            <v>204400</v>
          </cell>
        </row>
        <row r="29">
          <cell r="D29">
            <v>1391533.64</v>
          </cell>
        </row>
        <row r="30">
          <cell r="D30">
            <v>165550</v>
          </cell>
        </row>
        <row r="31">
          <cell r="D31">
            <v>2042136.9699999997</v>
          </cell>
        </row>
        <row r="33">
          <cell r="D33">
            <v>177956</v>
          </cell>
        </row>
        <row r="34">
          <cell r="D34">
            <v>2805171.9800000004</v>
          </cell>
        </row>
        <row r="35">
          <cell r="D35">
            <v>19741586.120000001</v>
          </cell>
        </row>
        <row r="36">
          <cell r="D36">
            <v>0</v>
          </cell>
        </row>
        <row r="38">
          <cell r="D38">
            <v>590</v>
          </cell>
        </row>
        <row r="39">
          <cell r="D39">
            <v>9481.02</v>
          </cell>
        </row>
        <row r="43">
          <cell r="E43">
            <v>2083364.63</v>
          </cell>
        </row>
      </sheetData>
      <sheetData sheetId="13">
        <row r="8">
          <cell r="D8">
            <v>138484.13999999998</v>
          </cell>
        </row>
        <row r="9">
          <cell r="D9">
            <v>826473.56</v>
          </cell>
          <cell r="I9">
            <v>10598970.369999999</v>
          </cell>
        </row>
        <row r="10">
          <cell r="D10">
            <v>0</v>
          </cell>
          <cell r="I10">
            <v>9580788.1999999993</v>
          </cell>
        </row>
        <row r="11">
          <cell r="D11">
            <v>63300</v>
          </cell>
          <cell r="I11">
            <v>0</v>
          </cell>
        </row>
        <row r="12">
          <cell r="D12">
            <v>0</v>
          </cell>
          <cell r="I12">
            <v>1273553.81</v>
          </cell>
        </row>
        <row r="13">
          <cell r="D13">
            <v>0</v>
          </cell>
        </row>
        <row r="14">
          <cell r="D14">
            <v>0</v>
          </cell>
        </row>
        <row r="15">
          <cell r="D15">
            <v>4090.8999999999996</v>
          </cell>
          <cell r="I15">
            <v>0</v>
          </cell>
        </row>
        <row r="16">
          <cell r="D16">
            <v>13500</v>
          </cell>
        </row>
        <row r="17">
          <cell r="D17">
            <v>62187.6</v>
          </cell>
        </row>
        <row r="18">
          <cell r="D18">
            <v>106339.65</v>
          </cell>
        </row>
        <row r="19">
          <cell r="D19">
            <v>256983.81999999998</v>
          </cell>
          <cell r="K19">
            <v>2028774.24</v>
          </cell>
        </row>
        <row r="20">
          <cell r="D20">
            <v>19533.77</v>
          </cell>
          <cell r="K20">
            <v>0</v>
          </cell>
        </row>
        <row r="21">
          <cell r="D21">
            <v>20000</v>
          </cell>
        </row>
        <row r="22">
          <cell r="D22">
            <v>1000</v>
          </cell>
        </row>
        <row r="23">
          <cell r="D23">
            <v>0</v>
          </cell>
        </row>
        <row r="24">
          <cell r="D24">
            <v>283339.49</v>
          </cell>
        </row>
        <row r="25">
          <cell r="D25">
            <v>74346.719999999987</v>
          </cell>
        </row>
        <row r="26">
          <cell r="D26">
            <v>44587.05999999999</v>
          </cell>
        </row>
        <row r="27">
          <cell r="D27">
            <v>184800</v>
          </cell>
        </row>
        <row r="29">
          <cell r="D29">
            <v>908687.55999999994</v>
          </cell>
        </row>
        <row r="30">
          <cell r="D30">
            <v>84600</v>
          </cell>
        </row>
        <row r="31">
          <cell r="D31">
            <v>2459890.3899999997</v>
          </cell>
        </row>
        <row r="32">
          <cell r="D32">
            <v>3942071.25</v>
          </cell>
        </row>
        <row r="33">
          <cell r="D33">
            <v>3844166.86</v>
          </cell>
        </row>
        <row r="34">
          <cell r="D34">
            <v>24081026.82</v>
          </cell>
        </row>
        <row r="35">
          <cell r="D35">
            <v>0</v>
          </cell>
        </row>
        <row r="37">
          <cell r="D37">
            <v>590</v>
          </cell>
        </row>
        <row r="38">
          <cell r="D38">
            <v>8126.58</v>
          </cell>
        </row>
        <row r="42">
          <cell r="E42">
            <v>2355708.2799999998</v>
          </cell>
        </row>
      </sheetData>
      <sheetData sheetId="14">
        <row r="7">
          <cell r="D7">
            <v>383941.49000000005</v>
          </cell>
        </row>
        <row r="8">
          <cell r="D8">
            <v>556813.05000000005</v>
          </cell>
          <cell r="I8">
            <v>12390336.279999999</v>
          </cell>
        </row>
        <row r="9">
          <cell r="D9">
            <v>2000</v>
          </cell>
          <cell r="I9">
            <v>11329474.18</v>
          </cell>
        </row>
        <row r="10">
          <cell r="D10">
            <v>35000</v>
          </cell>
          <cell r="I10">
            <v>0</v>
          </cell>
        </row>
        <row r="11">
          <cell r="D11">
            <v>0</v>
          </cell>
          <cell r="I11">
            <v>802089.36</v>
          </cell>
        </row>
        <row r="12">
          <cell r="D12">
            <v>10000</v>
          </cell>
        </row>
        <row r="13">
          <cell r="D13">
            <v>0</v>
          </cell>
        </row>
        <row r="14">
          <cell r="D14">
            <v>8586.36</v>
          </cell>
          <cell r="I14">
            <v>0</v>
          </cell>
        </row>
        <row r="15">
          <cell r="D15">
            <v>27000</v>
          </cell>
        </row>
        <row r="16">
          <cell r="D16">
            <v>60180</v>
          </cell>
        </row>
        <row r="17">
          <cell r="D17">
            <v>99990.67</v>
          </cell>
        </row>
        <row r="18">
          <cell r="D18">
            <v>347110.83999999997</v>
          </cell>
          <cell r="K18">
            <v>2413368.63</v>
          </cell>
        </row>
        <row r="19">
          <cell r="D19">
            <v>13813.039999999999</v>
          </cell>
          <cell r="K19">
            <v>858950</v>
          </cell>
        </row>
        <row r="20">
          <cell r="D20">
            <v>26000</v>
          </cell>
        </row>
        <row r="21">
          <cell r="D21">
            <v>22800</v>
          </cell>
        </row>
        <row r="22">
          <cell r="D22">
            <v>0</v>
          </cell>
        </row>
        <row r="23">
          <cell r="D23">
            <v>476068.10999999993</v>
          </cell>
        </row>
        <row r="24">
          <cell r="D24">
            <v>28563.570000000003</v>
          </cell>
        </row>
        <row r="25">
          <cell r="D25">
            <v>43070.000000000007</v>
          </cell>
        </row>
        <row r="26">
          <cell r="D26">
            <v>389450</v>
          </cell>
        </row>
        <row r="28">
          <cell r="D28">
            <v>1751311.44</v>
          </cell>
        </row>
        <row r="29">
          <cell r="D29">
            <v>15223.05</v>
          </cell>
        </row>
        <row r="30">
          <cell r="D30">
            <v>1841082.19</v>
          </cell>
        </row>
        <row r="32">
          <cell r="D32">
            <v>1083868</v>
          </cell>
        </row>
        <row r="33">
          <cell r="D33">
            <v>6146275.4500000011</v>
          </cell>
        </row>
        <row r="34">
          <cell r="D34">
            <v>17377332.399999999</v>
          </cell>
        </row>
        <row r="35">
          <cell r="D35">
            <v>0</v>
          </cell>
        </row>
        <row r="37">
          <cell r="D37">
            <v>590</v>
          </cell>
        </row>
        <row r="38">
          <cell r="D38">
            <v>20316.54</v>
          </cell>
        </row>
        <row r="41">
          <cell r="E41">
            <v>2515066.7999999998</v>
          </cell>
        </row>
      </sheetData>
      <sheetData sheetId="15">
        <row r="7">
          <cell r="D7">
            <v>89980.159999999989</v>
          </cell>
        </row>
        <row r="8">
          <cell r="D8">
            <v>573913.65000000014</v>
          </cell>
          <cell r="I8">
            <v>12692686</v>
          </cell>
        </row>
        <row r="9">
          <cell r="D9">
            <v>0</v>
          </cell>
          <cell r="I9">
            <v>11579061.41</v>
          </cell>
        </row>
        <row r="10">
          <cell r="D10">
            <v>33850</v>
          </cell>
          <cell r="I10">
            <v>0</v>
          </cell>
        </row>
        <row r="11">
          <cell r="D11">
            <v>0</v>
          </cell>
          <cell r="I11">
            <v>930976.57</v>
          </cell>
        </row>
        <row r="12">
          <cell r="D12">
            <v>0</v>
          </cell>
        </row>
        <row r="13">
          <cell r="D13">
            <v>0</v>
          </cell>
        </row>
        <row r="14">
          <cell r="D14">
            <v>1200</v>
          </cell>
          <cell r="I14">
            <v>0</v>
          </cell>
        </row>
        <row r="15">
          <cell r="D15">
            <v>19500</v>
          </cell>
        </row>
        <row r="16">
          <cell r="D16">
            <v>54780</v>
          </cell>
        </row>
        <row r="17">
          <cell r="D17">
            <v>77642.979999999981</v>
          </cell>
        </row>
        <row r="18">
          <cell r="D18">
            <v>233991.89</v>
          </cell>
          <cell r="K18">
            <v>2463089.79</v>
          </cell>
        </row>
        <row r="19">
          <cell r="D19">
            <v>14138.460000000001</v>
          </cell>
          <cell r="K19">
            <v>0</v>
          </cell>
        </row>
        <row r="20">
          <cell r="D20">
            <v>43000</v>
          </cell>
        </row>
        <row r="21">
          <cell r="D21">
            <v>12900</v>
          </cell>
        </row>
        <row r="22">
          <cell r="D22">
            <v>0</v>
          </cell>
        </row>
        <row r="23">
          <cell r="D23">
            <v>217160.61</v>
          </cell>
        </row>
        <row r="24">
          <cell r="D24">
            <v>68335.210000000006</v>
          </cell>
        </row>
        <row r="25">
          <cell r="D25">
            <v>22736.7</v>
          </cell>
        </row>
        <row r="26">
          <cell r="D26">
            <v>139102.66999999998</v>
          </cell>
        </row>
        <row r="28">
          <cell r="D28">
            <v>1056692.24</v>
          </cell>
        </row>
        <row r="29">
          <cell r="D29">
            <v>536328</v>
          </cell>
        </row>
        <row r="30">
          <cell r="D30">
            <v>1651315.04</v>
          </cell>
        </row>
        <row r="32">
          <cell r="D32">
            <v>0</v>
          </cell>
        </row>
        <row r="33">
          <cell r="D33">
            <v>7448801.7200000007</v>
          </cell>
        </row>
        <row r="34">
          <cell r="D34">
            <v>29631581.610000003</v>
          </cell>
        </row>
        <row r="35">
          <cell r="D35">
            <v>0</v>
          </cell>
        </row>
        <row r="37">
          <cell r="D37">
            <v>7653.26</v>
          </cell>
        </row>
        <row r="38">
          <cell r="D38">
            <v>4063.3199999999997</v>
          </cell>
        </row>
        <row r="41">
          <cell r="E41">
            <v>2482090.67</v>
          </cell>
        </row>
      </sheetData>
      <sheetData sheetId="16">
        <row r="7">
          <cell r="D7">
            <v>353556.91</v>
          </cell>
        </row>
        <row r="8">
          <cell r="D8">
            <v>954912.47000000009</v>
          </cell>
          <cell r="I8">
            <v>13948309.539999999</v>
          </cell>
        </row>
        <row r="9">
          <cell r="D9">
            <v>0</v>
          </cell>
          <cell r="I9">
            <v>14599441.060000001</v>
          </cell>
        </row>
        <row r="10">
          <cell r="D10">
            <v>28000</v>
          </cell>
          <cell r="I10">
            <v>0</v>
          </cell>
        </row>
        <row r="11">
          <cell r="D11">
            <v>0</v>
          </cell>
          <cell r="I11">
            <v>725675.45</v>
          </cell>
        </row>
        <row r="12">
          <cell r="D12">
            <v>140000</v>
          </cell>
        </row>
        <row r="13">
          <cell r="D13">
            <v>0</v>
          </cell>
        </row>
        <row r="14">
          <cell r="D14">
            <v>53311</v>
          </cell>
          <cell r="I14">
            <v>0</v>
          </cell>
        </row>
        <row r="15">
          <cell r="D15">
            <v>41000</v>
          </cell>
        </row>
        <row r="16">
          <cell r="D16">
            <v>50674.01</v>
          </cell>
        </row>
        <row r="17">
          <cell r="D17">
            <v>139571.88999999998</v>
          </cell>
        </row>
        <row r="18">
          <cell r="D18">
            <v>158331.56</v>
          </cell>
          <cell r="K18">
            <v>2899879.55</v>
          </cell>
        </row>
        <row r="19">
          <cell r="D19">
            <v>114326.89000000001</v>
          </cell>
          <cell r="K19">
            <v>0</v>
          </cell>
        </row>
        <row r="20">
          <cell r="D20">
            <v>4300</v>
          </cell>
        </row>
        <row r="21">
          <cell r="D21">
            <v>14300</v>
          </cell>
        </row>
        <row r="22">
          <cell r="D22">
            <v>0</v>
          </cell>
        </row>
        <row r="23">
          <cell r="D23">
            <v>268947.95</v>
          </cell>
        </row>
        <row r="24">
          <cell r="D24">
            <v>31757.94</v>
          </cell>
        </row>
        <row r="25">
          <cell r="D25">
            <v>113668.95999999999</v>
          </cell>
        </row>
        <row r="26">
          <cell r="D26">
            <v>72002.67</v>
          </cell>
        </row>
        <row r="28">
          <cell r="D28">
            <v>1623349.0999999999</v>
          </cell>
        </row>
        <row r="29">
          <cell r="D29">
            <v>22000</v>
          </cell>
        </row>
        <row r="30">
          <cell r="D30">
            <v>983835.60000000009</v>
          </cell>
        </row>
        <row r="32">
          <cell r="D32">
            <v>8927273.5</v>
          </cell>
        </row>
        <row r="33">
          <cell r="D33">
            <v>6471252.0999999996</v>
          </cell>
        </row>
        <row r="34">
          <cell r="D34">
            <v>14375245.539999999</v>
          </cell>
        </row>
        <row r="35">
          <cell r="D35">
            <v>0</v>
          </cell>
        </row>
        <row r="37">
          <cell r="D37">
            <v>4653.26</v>
          </cell>
        </row>
        <row r="38">
          <cell r="D38">
            <v>7449.4400000000005</v>
          </cell>
        </row>
        <row r="42">
          <cell r="E42">
            <v>3075493.5700000003</v>
          </cell>
        </row>
      </sheetData>
      <sheetData sheetId="17">
        <row r="8">
          <cell r="D8">
            <v>392634.76999999996</v>
          </cell>
        </row>
        <row r="9">
          <cell r="D9">
            <v>1031300.23</v>
          </cell>
          <cell r="I9">
            <v>19121701.530000001</v>
          </cell>
        </row>
        <row r="10">
          <cell r="D10">
            <v>0</v>
          </cell>
          <cell r="I10">
            <v>17150115.829999998</v>
          </cell>
        </row>
        <row r="11">
          <cell r="D11">
            <v>40000</v>
          </cell>
          <cell r="I11">
            <v>0</v>
          </cell>
        </row>
        <row r="12">
          <cell r="D12">
            <v>0</v>
          </cell>
          <cell r="I12">
            <v>1685287.6800000002</v>
          </cell>
        </row>
        <row r="13">
          <cell r="D13">
            <v>45000</v>
          </cell>
        </row>
        <row r="14">
          <cell r="D14">
            <v>0</v>
          </cell>
        </row>
        <row r="15">
          <cell r="D15">
            <v>18295</v>
          </cell>
          <cell r="I15">
            <v>0</v>
          </cell>
        </row>
        <row r="16">
          <cell r="D16">
            <v>1205007.8399999999</v>
          </cell>
        </row>
        <row r="17">
          <cell r="D17">
            <v>62268</v>
          </cell>
        </row>
        <row r="18">
          <cell r="D18">
            <v>156716.88</v>
          </cell>
        </row>
        <row r="19">
          <cell r="D19">
            <v>262687.81</v>
          </cell>
          <cell r="K19">
            <v>3176473.83</v>
          </cell>
        </row>
        <row r="20">
          <cell r="D20">
            <v>67014.47</v>
          </cell>
          <cell r="K20">
            <v>0</v>
          </cell>
        </row>
        <row r="21">
          <cell r="D21">
            <v>71432</v>
          </cell>
        </row>
        <row r="22">
          <cell r="D22">
            <v>3720</v>
          </cell>
        </row>
        <row r="23">
          <cell r="D23">
            <v>0</v>
          </cell>
        </row>
        <row r="24">
          <cell r="D24">
            <v>443894.99000000005</v>
          </cell>
        </row>
        <row r="25">
          <cell r="D25">
            <v>93025.600000000006</v>
          </cell>
        </row>
        <row r="26">
          <cell r="D26">
            <v>15497.75</v>
          </cell>
        </row>
        <row r="27">
          <cell r="D27">
            <v>126302.67</v>
          </cell>
        </row>
        <row r="29">
          <cell r="D29">
            <v>911272.1</v>
          </cell>
        </row>
        <row r="30">
          <cell r="D30">
            <v>19000</v>
          </cell>
        </row>
        <row r="31">
          <cell r="D31">
            <v>1115013.67</v>
          </cell>
        </row>
        <row r="33">
          <cell r="D33">
            <v>76912</v>
          </cell>
        </row>
        <row r="34">
          <cell r="D34">
            <v>6132327.9000000004</v>
          </cell>
        </row>
        <row r="35">
          <cell r="D35">
            <v>40348641.439999998</v>
          </cell>
        </row>
        <row r="36">
          <cell r="D36">
            <v>0</v>
          </cell>
        </row>
        <row r="38">
          <cell r="D38">
            <v>590</v>
          </cell>
        </row>
        <row r="39">
          <cell r="D39">
            <v>16930.52</v>
          </cell>
        </row>
        <row r="43">
          <cell r="E43">
            <v>3998645.0300000003</v>
          </cell>
        </row>
      </sheetData>
      <sheetData sheetId="18"/>
      <sheetData sheetId="19"/>
      <sheetData sheetId="20"/>
      <sheetData sheetId="21">
        <row r="61">
          <cell r="T61">
            <v>30636624.329999998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4"/>
  <sheetViews>
    <sheetView workbookViewId="0">
      <selection activeCell="G9" sqref="G9"/>
    </sheetView>
  </sheetViews>
  <sheetFormatPr baseColWidth="10" defaultRowHeight="12.75"/>
  <cols>
    <col min="1" max="1" width="20.5703125" style="2" customWidth="1"/>
    <col min="2" max="2" width="11.42578125" style="2"/>
    <col min="3" max="3" width="9.85546875" style="2" customWidth="1"/>
    <col min="4" max="4" width="13.140625" style="2" customWidth="1"/>
    <col min="5" max="5" width="13.7109375" style="2" bestFit="1" customWidth="1"/>
    <col min="6" max="6" width="3.42578125" style="2" customWidth="1"/>
    <col min="7" max="7" width="24.42578125" style="2" customWidth="1"/>
    <col min="8" max="8" width="9.85546875" style="2" customWidth="1"/>
    <col min="9" max="9" width="12.7109375" style="2" bestFit="1" customWidth="1"/>
    <col min="10" max="10" width="7.42578125" style="2" customWidth="1"/>
    <col min="11" max="11" width="13.7109375" style="2" customWidth="1"/>
    <col min="12" max="12" width="12.5703125" style="2" customWidth="1"/>
    <col min="13" max="15" width="11.42578125" style="2"/>
    <col min="16" max="16" width="11.7109375" style="2" bestFit="1" customWidth="1"/>
    <col min="17" max="256" width="11.42578125" style="2"/>
    <col min="257" max="257" width="20.5703125" style="2" customWidth="1"/>
    <col min="258" max="258" width="11.42578125" style="2"/>
    <col min="259" max="259" width="9.85546875" style="2" customWidth="1"/>
    <col min="260" max="260" width="13.140625" style="2" customWidth="1"/>
    <col min="261" max="261" width="13.7109375" style="2" bestFit="1" customWidth="1"/>
    <col min="262" max="262" width="3.42578125" style="2" customWidth="1"/>
    <col min="263" max="263" width="24.42578125" style="2" customWidth="1"/>
    <col min="264" max="264" width="9.85546875" style="2" customWidth="1"/>
    <col min="265" max="265" width="12.7109375" style="2" bestFit="1" customWidth="1"/>
    <col min="266" max="266" width="7.42578125" style="2" customWidth="1"/>
    <col min="267" max="267" width="13.7109375" style="2" customWidth="1"/>
    <col min="268" max="268" width="12.5703125" style="2" customWidth="1"/>
    <col min="269" max="271" width="11.42578125" style="2"/>
    <col min="272" max="272" width="11.7109375" style="2" bestFit="1" customWidth="1"/>
    <col min="273" max="512" width="11.42578125" style="2"/>
    <col min="513" max="513" width="20.5703125" style="2" customWidth="1"/>
    <col min="514" max="514" width="11.42578125" style="2"/>
    <col min="515" max="515" width="9.85546875" style="2" customWidth="1"/>
    <col min="516" max="516" width="13.140625" style="2" customWidth="1"/>
    <col min="517" max="517" width="13.7109375" style="2" bestFit="1" customWidth="1"/>
    <col min="518" max="518" width="3.42578125" style="2" customWidth="1"/>
    <col min="519" max="519" width="24.42578125" style="2" customWidth="1"/>
    <col min="520" max="520" width="9.85546875" style="2" customWidth="1"/>
    <col min="521" max="521" width="12.7109375" style="2" bestFit="1" customWidth="1"/>
    <col min="522" max="522" width="7.42578125" style="2" customWidth="1"/>
    <col min="523" max="523" width="13.7109375" style="2" customWidth="1"/>
    <col min="524" max="524" width="12.5703125" style="2" customWidth="1"/>
    <col min="525" max="527" width="11.42578125" style="2"/>
    <col min="528" max="528" width="11.7109375" style="2" bestFit="1" customWidth="1"/>
    <col min="529" max="768" width="11.42578125" style="2"/>
    <col min="769" max="769" width="20.5703125" style="2" customWidth="1"/>
    <col min="770" max="770" width="11.42578125" style="2"/>
    <col min="771" max="771" width="9.85546875" style="2" customWidth="1"/>
    <col min="772" max="772" width="13.140625" style="2" customWidth="1"/>
    <col min="773" max="773" width="13.7109375" style="2" bestFit="1" customWidth="1"/>
    <col min="774" max="774" width="3.42578125" style="2" customWidth="1"/>
    <col min="775" max="775" width="24.42578125" style="2" customWidth="1"/>
    <col min="776" max="776" width="9.85546875" style="2" customWidth="1"/>
    <col min="777" max="777" width="12.7109375" style="2" bestFit="1" customWidth="1"/>
    <col min="778" max="778" width="7.42578125" style="2" customWidth="1"/>
    <col min="779" max="779" width="13.7109375" style="2" customWidth="1"/>
    <col min="780" max="780" width="12.5703125" style="2" customWidth="1"/>
    <col min="781" max="783" width="11.42578125" style="2"/>
    <col min="784" max="784" width="11.7109375" style="2" bestFit="1" customWidth="1"/>
    <col min="785" max="1024" width="11.42578125" style="2"/>
    <col min="1025" max="1025" width="20.5703125" style="2" customWidth="1"/>
    <col min="1026" max="1026" width="11.42578125" style="2"/>
    <col min="1027" max="1027" width="9.85546875" style="2" customWidth="1"/>
    <col min="1028" max="1028" width="13.140625" style="2" customWidth="1"/>
    <col min="1029" max="1029" width="13.7109375" style="2" bestFit="1" customWidth="1"/>
    <col min="1030" max="1030" width="3.42578125" style="2" customWidth="1"/>
    <col min="1031" max="1031" width="24.42578125" style="2" customWidth="1"/>
    <col min="1032" max="1032" width="9.85546875" style="2" customWidth="1"/>
    <col min="1033" max="1033" width="12.7109375" style="2" bestFit="1" customWidth="1"/>
    <col min="1034" max="1034" width="7.42578125" style="2" customWidth="1"/>
    <col min="1035" max="1035" width="13.7109375" style="2" customWidth="1"/>
    <col min="1036" max="1036" width="12.5703125" style="2" customWidth="1"/>
    <col min="1037" max="1039" width="11.42578125" style="2"/>
    <col min="1040" max="1040" width="11.7109375" style="2" bestFit="1" customWidth="1"/>
    <col min="1041" max="1280" width="11.42578125" style="2"/>
    <col min="1281" max="1281" width="20.5703125" style="2" customWidth="1"/>
    <col min="1282" max="1282" width="11.42578125" style="2"/>
    <col min="1283" max="1283" width="9.85546875" style="2" customWidth="1"/>
    <col min="1284" max="1284" width="13.140625" style="2" customWidth="1"/>
    <col min="1285" max="1285" width="13.7109375" style="2" bestFit="1" customWidth="1"/>
    <col min="1286" max="1286" width="3.42578125" style="2" customWidth="1"/>
    <col min="1287" max="1287" width="24.42578125" style="2" customWidth="1"/>
    <col min="1288" max="1288" width="9.85546875" style="2" customWidth="1"/>
    <col min="1289" max="1289" width="12.7109375" style="2" bestFit="1" customWidth="1"/>
    <col min="1290" max="1290" width="7.42578125" style="2" customWidth="1"/>
    <col min="1291" max="1291" width="13.7109375" style="2" customWidth="1"/>
    <col min="1292" max="1292" width="12.5703125" style="2" customWidth="1"/>
    <col min="1293" max="1295" width="11.42578125" style="2"/>
    <col min="1296" max="1296" width="11.7109375" style="2" bestFit="1" customWidth="1"/>
    <col min="1297" max="1536" width="11.42578125" style="2"/>
    <col min="1537" max="1537" width="20.5703125" style="2" customWidth="1"/>
    <col min="1538" max="1538" width="11.42578125" style="2"/>
    <col min="1539" max="1539" width="9.85546875" style="2" customWidth="1"/>
    <col min="1540" max="1540" width="13.140625" style="2" customWidth="1"/>
    <col min="1541" max="1541" width="13.7109375" style="2" bestFit="1" customWidth="1"/>
    <col min="1542" max="1542" width="3.42578125" style="2" customWidth="1"/>
    <col min="1543" max="1543" width="24.42578125" style="2" customWidth="1"/>
    <col min="1544" max="1544" width="9.85546875" style="2" customWidth="1"/>
    <col min="1545" max="1545" width="12.7109375" style="2" bestFit="1" customWidth="1"/>
    <col min="1546" max="1546" width="7.42578125" style="2" customWidth="1"/>
    <col min="1547" max="1547" width="13.7109375" style="2" customWidth="1"/>
    <col min="1548" max="1548" width="12.5703125" style="2" customWidth="1"/>
    <col min="1549" max="1551" width="11.42578125" style="2"/>
    <col min="1552" max="1552" width="11.7109375" style="2" bestFit="1" customWidth="1"/>
    <col min="1553" max="1792" width="11.42578125" style="2"/>
    <col min="1793" max="1793" width="20.5703125" style="2" customWidth="1"/>
    <col min="1794" max="1794" width="11.42578125" style="2"/>
    <col min="1795" max="1795" width="9.85546875" style="2" customWidth="1"/>
    <col min="1796" max="1796" width="13.140625" style="2" customWidth="1"/>
    <col min="1797" max="1797" width="13.7109375" style="2" bestFit="1" customWidth="1"/>
    <col min="1798" max="1798" width="3.42578125" style="2" customWidth="1"/>
    <col min="1799" max="1799" width="24.42578125" style="2" customWidth="1"/>
    <col min="1800" max="1800" width="9.85546875" style="2" customWidth="1"/>
    <col min="1801" max="1801" width="12.7109375" style="2" bestFit="1" customWidth="1"/>
    <col min="1802" max="1802" width="7.42578125" style="2" customWidth="1"/>
    <col min="1803" max="1803" width="13.7109375" style="2" customWidth="1"/>
    <col min="1804" max="1804" width="12.5703125" style="2" customWidth="1"/>
    <col min="1805" max="1807" width="11.42578125" style="2"/>
    <col min="1808" max="1808" width="11.7109375" style="2" bestFit="1" customWidth="1"/>
    <col min="1809" max="2048" width="11.42578125" style="2"/>
    <col min="2049" max="2049" width="20.5703125" style="2" customWidth="1"/>
    <col min="2050" max="2050" width="11.42578125" style="2"/>
    <col min="2051" max="2051" width="9.85546875" style="2" customWidth="1"/>
    <col min="2052" max="2052" width="13.140625" style="2" customWidth="1"/>
    <col min="2053" max="2053" width="13.7109375" style="2" bestFit="1" customWidth="1"/>
    <col min="2054" max="2054" width="3.42578125" style="2" customWidth="1"/>
    <col min="2055" max="2055" width="24.42578125" style="2" customWidth="1"/>
    <col min="2056" max="2056" width="9.85546875" style="2" customWidth="1"/>
    <col min="2057" max="2057" width="12.7109375" style="2" bestFit="1" customWidth="1"/>
    <col min="2058" max="2058" width="7.42578125" style="2" customWidth="1"/>
    <col min="2059" max="2059" width="13.7109375" style="2" customWidth="1"/>
    <col min="2060" max="2060" width="12.5703125" style="2" customWidth="1"/>
    <col min="2061" max="2063" width="11.42578125" style="2"/>
    <col min="2064" max="2064" width="11.7109375" style="2" bestFit="1" customWidth="1"/>
    <col min="2065" max="2304" width="11.42578125" style="2"/>
    <col min="2305" max="2305" width="20.5703125" style="2" customWidth="1"/>
    <col min="2306" max="2306" width="11.42578125" style="2"/>
    <col min="2307" max="2307" width="9.85546875" style="2" customWidth="1"/>
    <col min="2308" max="2308" width="13.140625" style="2" customWidth="1"/>
    <col min="2309" max="2309" width="13.7109375" style="2" bestFit="1" customWidth="1"/>
    <col min="2310" max="2310" width="3.42578125" style="2" customWidth="1"/>
    <col min="2311" max="2311" width="24.42578125" style="2" customWidth="1"/>
    <col min="2312" max="2312" width="9.85546875" style="2" customWidth="1"/>
    <col min="2313" max="2313" width="12.7109375" style="2" bestFit="1" customWidth="1"/>
    <col min="2314" max="2314" width="7.42578125" style="2" customWidth="1"/>
    <col min="2315" max="2315" width="13.7109375" style="2" customWidth="1"/>
    <col min="2316" max="2316" width="12.5703125" style="2" customWidth="1"/>
    <col min="2317" max="2319" width="11.42578125" style="2"/>
    <col min="2320" max="2320" width="11.7109375" style="2" bestFit="1" customWidth="1"/>
    <col min="2321" max="2560" width="11.42578125" style="2"/>
    <col min="2561" max="2561" width="20.5703125" style="2" customWidth="1"/>
    <col min="2562" max="2562" width="11.42578125" style="2"/>
    <col min="2563" max="2563" width="9.85546875" style="2" customWidth="1"/>
    <col min="2564" max="2564" width="13.140625" style="2" customWidth="1"/>
    <col min="2565" max="2565" width="13.7109375" style="2" bestFit="1" customWidth="1"/>
    <col min="2566" max="2566" width="3.42578125" style="2" customWidth="1"/>
    <col min="2567" max="2567" width="24.42578125" style="2" customWidth="1"/>
    <col min="2568" max="2568" width="9.85546875" style="2" customWidth="1"/>
    <col min="2569" max="2569" width="12.7109375" style="2" bestFit="1" customWidth="1"/>
    <col min="2570" max="2570" width="7.42578125" style="2" customWidth="1"/>
    <col min="2571" max="2571" width="13.7109375" style="2" customWidth="1"/>
    <col min="2572" max="2572" width="12.5703125" style="2" customWidth="1"/>
    <col min="2573" max="2575" width="11.42578125" style="2"/>
    <col min="2576" max="2576" width="11.7109375" style="2" bestFit="1" customWidth="1"/>
    <col min="2577" max="2816" width="11.42578125" style="2"/>
    <col min="2817" max="2817" width="20.5703125" style="2" customWidth="1"/>
    <col min="2818" max="2818" width="11.42578125" style="2"/>
    <col min="2819" max="2819" width="9.85546875" style="2" customWidth="1"/>
    <col min="2820" max="2820" width="13.140625" style="2" customWidth="1"/>
    <col min="2821" max="2821" width="13.7109375" style="2" bestFit="1" customWidth="1"/>
    <col min="2822" max="2822" width="3.42578125" style="2" customWidth="1"/>
    <col min="2823" max="2823" width="24.42578125" style="2" customWidth="1"/>
    <col min="2824" max="2824" width="9.85546875" style="2" customWidth="1"/>
    <col min="2825" max="2825" width="12.7109375" style="2" bestFit="1" customWidth="1"/>
    <col min="2826" max="2826" width="7.42578125" style="2" customWidth="1"/>
    <col min="2827" max="2827" width="13.7109375" style="2" customWidth="1"/>
    <col min="2828" max="2828" width="12.5703125" style="2" customWidth="1"/>
    <col min="2829" max="2831" width="11.42578125" style="2"/>
    <col min="2832" max="2832" width="11.7109375" style="2" bestFit="1" customWidth="1"/>
    <col min="2833" max="3072" width="11.42578125" style="2"/>
    <col min="3073" max="3073" width="20.5703125" style="2" customWidth="1"/>
    <col min="3074" max="3074" width="11.42578125" style="2"/>
    <col min="3075" max="3075" width="9.85546875" style="2" customWidth="1"/>
    <col min="3076" max="3076" width="13.140625" style="2" customWidth="1"/>
    <col min="3077" max="3077" width="13.7109375" style="2" bestFit="1" customWidth="1"/>
    <col min="3078" max="3078" width="3.42578125" style="2" customWidth="1"/>
    <col min="3079" max="3079" width="24.42578125" style="2" customWidth="1"/>
    <col min="3080" max="3080" width="9.85546875" style="2" customWidth="1"/>
    <col min="3081" max="3081" width="12.7109375" style="2" bestFit="1" customWidth="1"/>
    <col min="3082" max="3082" width="7.42578125" style="2" customWidth="1"/>
    <col min="3083" max="3083" width="13.7109375" style="2" customWidth="1"/>
    <col min="3084" max="3084" width="12.5703125" style="2" customWidth="1"/>
    <col min="3085" max="3087" width="11.42578125" style="2"/>
    <col min="3088" max="3088" width="11.7109375" style="2" bestFit="1" customWidth="1"/>
    <col min="3089" max="3328" width="11.42578125" style="2"/>
    <col min="3329" max="3329" width="20.5703125" style="2" customWidth="1"/>
    <col min="3330" max="3330" width="11.42578125" style="2"/>
    <col min="3331" max="3331" width="9.85546875" style="2" customWidth="1"/>
    <col min="3332" max="3332" width="13.140625" style="2" customWidth="1"/>
    <col min="3333" max="3333" width="13.7109375" style="2" bestFit="1" customWidth="1"/>
    <col min="3334" max="3334" width="3.42578125" style="2" customWidth="1"/>
    <col min="3335" max="3335" width="24.42578125" style="2" customWidth="1"/>
    <col min="3336" max="3336" width="9.85546875" style="2" customWidth="1"/>
    <col min="3337" max="3337" width="12.7109375" style="2" bestFit="1" customWidth="1"/>
    <col min="3338" max="3338" width="7.42578125" style="2" customWidth="1"/>
    <col min="3339" max="3339" width="13.7109375" style="2" customWidth="1"/>
    <col min="3340" max="3340" width="12.5703125" style="2" customWidth="1"/>
    <col min="3341" max="3343" width="11.42578125" style="2"/>
    <col min="3344" max="3344" width="11.7109375" style="2" bestFit="1" customWidth="1"/>
    <col min="3345" max="3584" width="11.42578125" style="2"/>
    <col min="3585" max="3585" width="20.5703125" style="2" customWidth="1"/>
    <col min="3586" max="3586" width="11.42578125" style="2"/>
    <col min="3587" max="3587" width="9.85546875" style="2" customWidth="1"/>
    <col min="3588" max="3588" width="13.140625" style="2" customWidth="1"/>
    <col min="3589" max="3589" width="13.7109375" style="2" bestFit="1" customWidth="1"/>
    <col min="3590" max="3590" width="3.42578125" style="2" customWidth="1"/>
    <col min="3591" max="3591" width="24.42578125" style="2" customWidth="1"/>
    <col min="3592" max="3592" width="9.85546875" style="2" customWidth="1"/>
    <col min="3593" max="3593" width="12.7109375" style="2" bestFit="1" customWidth="1"/>
    <col min="3594" max="3594" width="7.42578125" style="2" customWidth="1"/>
    <col min="3595" max="3595" width="13.7109375" style="2" customWidth="1"/>
    <col min="3596" max="3596" width="12.5703125" style="2" customWidth="1"/>
    <col min="3597" max="3599" width="11.42578125" style="2"/>
    <col min="3600" max="3600" width="11.7109375" style="2" bestFit="1" customWidth="1"/>
    <col min="3601" max="3840" width="11.42578125" style="2"/>
    <col min="3841" max="3841" width="20.5703125" style="2" customWidth="1"/>
    <col min="3842" max="3842" width="11.42578125" style="2"/>
    <col min="3843" max="3843" width="9.85546875" style="2" customWidth="1"/>
    <col min="3844" max="3844" width="13.140625" style="2" customWidth="1"/>
    <col min="3845" max="3845" width="13.7109375" style="2" bestFit="1" customWidth="1"/>
    <col min="3846" max="3846" width="3.42578125" style="2" customWidth="1"/>
    <col min="3847" max="3847" width="24.42578125" style="2" customWidth="1"/>
    <col min="3848" max="3848" width="9.85546875" style="2" customWidth="1"/>
    <col min="3849" max="3849" width="12.7109375" style="2" bestFit="1" customWidth="1"/>
    <col min="3850" max="3850" width="7.42578125" style="2" customWidth="1"/>
    <col min="3851" max="3851" width="13.7109375" style="2" customWidth="1"/>
    <col min="3852" max="3852" width="12.5703125" style="2" customWidth="1"/>
    <col min="3853" max="3855" width="11.42578125" style="2"/>
    <col min="3856" max="3856" width="11.7109375" style="2" bestFit="1" customWidth="1"/>
    <col min="3857" max="4096" width="11.42578125" style="2"/>
    <col min="4097" max="4097" width="20.5703125" style="2" customWidth="1"/>
    <col min="4098" max="4098" width="11.42578125" style="2"/>
    <col min="4099" max="4099" width="9.85546875" style="2" customWidth="1"/>
    <col min="4100" max="4100" width="13.140625" style="2" customWidth="1"/>
    <col min="4101" max="4101" width="13.7109375" style="2" bestFit="1" customWidth="1"/>
    <col min="4102" max="4102" width="3.42578125" style="2" customWidth="1"/>
    <col min="4103" max="4103" width="24.42578125" style="2" customWidth="1"/>
    <col min="4104" max="4104" width="9.85546875" style="2" customWidth="1"/>
    <col min="4105" max="4105" width="12.7109375" style="2" bestFit="1" customWidth="1"/>
    <col min="4106" max="4106" width="7.42578125" style="2" customWidth="1"/>
    <col min="4107" max="4107" width="13.7109375" style="2" customWidth="1"/>
    <col min="4108" max="4108" width="12.5703125" style="2" customWidth="1"/>
    <col min="4109" max="4111" width="11.42578125" style="2"/>
    <col min="4112" max="4112" width="11.7109375" style="2" bestFit="1" customWidth="1"/>
    <col min="4113" max="4352" width="11.42578125" style="2"/>
    <col min="4353" max="4353" width="20.5703125" style="2" customWidth="1"/>
    <col min="4354" max="4354" width="11.42578125" style="2"/>
    <col min="4355" max="4355" width="9.85546875" style="2" customWidth="1"/>
    <col min="4356" max="4356" width="13.140625" style="2" customWidth="1"/>
    <col min="4357" max="4357" width="13.7109375" style="2" bestFit="1" customWidth="1"/>
    <col min="4358" max="4358" width="3.42578125" style="2" customWidth="1"/>
    <col min="4359" max="4359" width="24.42578125" style="2" customWidth="1"/>
    <col min="4360" max="4360" width="9.85546875" style="2" customWidth="1"/>
    <col min="4361" max="4361" width="12.7109375" style="2" bestFit="1" customWidth="1"/>
    <col min="4362" max="4362" width="7.42578125" style="2" customWidth="1"/>
    <col min="4363" max="4363" width="13.7109375" style="2" customWidth="1"/>
    <col min="4364" max="4364" width="12.5703125" style="2" customWidth="1"/>
    <col min="4365" max="4367" width="11.42578125" style="2"/>
    <col min="4368" max="4368" width="11.7109375" style="2" bestFit="1" customWidth="1"/>
    <col min="4369" max="4608" width="11.42578125" style="2"/>
    <col min="4609" max="4609" width="20.5703125" style="2" customWidth="1"/>
    <col min="4610" max="4610" width="11.42578125" style="2"/>
    <col min="4611" max="4611" width="9.85546875" style="2" customWidth="1"/>
    <col min="4612" max="4612" width="13.140625" style="2" customWidth="1"/>
    <col min="4613" max="4613" width="13.7109375" style="2" bestFit="1" customWidth="1"/>
    <col min="4614" max="4614" width="3.42578125" style="2" customWidth="1"/>
    <col min="4615" max="4615" width="24.42578125" style="2" customWidth="1"/>
    <col min="4616" max="4616" width="9.85546875" style="2" customWidth="1"/>
    <col min="4617" max="4617" width="12.7109375" style="2" bestFit="1" customWidth="1"/>
    <col min="4618" max="4618" width="7.42578125" style="2" customWidth="1"/>
    <col min="4619" max="4619" width="13.7109375" style="2" customWidth="1"/>
    <col min="4620" max="4620" width="12.5703125" style="2" customWidth="1"/>
    <col min="4621" max="4623" width="11.42578125" style="2"/>
    <col min="4624" max="4624" width="11.7109375" style="2" bestFit="1" customWidth="1"/>
    <col min="4625" max="4864" width="11.42578125" style="2"/>
    <col min="4865" max="4865" width="20.5703125" style="2" customWidth="1"/>
    <col min="4866" max="4866" width="11.42578125" style="2"/>
    <col min="4867" max="4867" width="9.85546875" style="2" customWidth="1"/>
    <col min="4868" max="4868" width="13.140625" style="2" customWidth="1"/>
    <col min="4869" max="4869" width="13.7109375" style="2" bestFit="1" customWidth="1"/>
    <col min="4870" max="4870" width="3.42578125" style="2" customWidth="1"/>
    <col min="4871" max="4871" width="24.42578125" style="2" customWidth="1"/>
    <col min="4872" max="4872" width="9.85546875" style="2" customWidth="1"/>
    <col min="4873" max="4873" width="12.7109375" style="2" bestFit="1" customWidth="1"/>
    <col min="4874" max="4874" width="7.42578125" style="2" customWidth="1"/>
    <col min="4875" max="4875" width="13.7109375" style="2" customWidth="1"/>
    <col min="4876" max="4876" width="12.5703125" style="2" customWidth="1"/>
    <col min="4877" max="4879" width="11.42578125" style="2"/>
    <col min="4880" max="4880" width="11.7109375" style="2" bestFit="1" customWidth="1"/>
    <col min="4881" max="5120" width="11.42578125" style="2"/>
    <col min="5121" max="5121" width="20.5703125" style="2" customWidth="1"/>
    <col min="5122" max="5122" width="11.42578125" style="2"/>
    <col min="5123" max="5123" width="9.85546875" style="2" customWidth="1"/>
    <col min="5124" max="5124" width="13.140625" style="2" customWidth="1"/>
    <col min="5125" max="5125" width="13.7109375" style="2" bestFit="1" customWidth="1"/>
    <col min="5126" max="5126" width="3.42578125" style="2" customWidth="1"/>
    <col min="5127" max="5127" width="24.42578125" style="2" customWidth="1"/>
    <col min="5128" max="5128" width="9.85546875" style="2" customWidth="1"/>
    <col min="5129" max="5129" width="12.7109375" style="2" bestFit="1" customWidth="1"/>
    <col min="5130" max="5130" width="7.42578125" style="2" customWidth="1"/>
    <col min="5131" max="5131" width="13.7109375" style="2" customWidth="1"/>
    <col min="5132" max="5132" width="12.5703125" style="2" customWidth="1"/>
    <col min="5133" max="5135" width="11.42578125" style="2"/>
    <col min="5136" max="5136" width="11.7109375" style="2" bestFit="1" customWidth="1"/>
    <col min="5137" max="5376" width="11.42578125" style="2"/>
    <col min="5377" max="5377" width="20.5703125" style="2" customWidth="1"/>
    <col min="5378" max="5378" width="11.42578125" style="2"/>
    <col min="5379" max="5379" width="9.85546875" style="2" customWidth="1"/>
    <col min="5380" max="5380" width="13.140625" style="2" customWidth="1"/>
    <col min="5381" max="5381" width="13.7109375" style="2" bestFit="1" customWidth="1"/>
    <col min="5382" max="5382" width="3.42578125" style="2" customWidth="1"/>
    <col min="5383" max="5383" width="24.42578125" style="2" customWidth="1"/>
    <col min="5384" max="5384" width="9.85546875" style="2" customWidth="1"/>
    <col min="5385" max="5385" width="12.7109375" style="2" bestFit="1" customWidth="1"/>
    <col min="5386" max="5386" width="7.42578125" style="2" customWidth="1"/>
    <col min="5387" max="5387" width="13.7109375" style="2" customWidth="1"/>
    <col min="5388" max="5388" width="12.5703125" style="2" customWidth="1"/>
    <col min="5389" max="5391" width="11.42578125" style="2"/>
    <col min="5392" max="5392" width="11.7109375" style="2" bestFit="1" customWidth="1"/>
    <col min="5393" max="5632" width="11.42578125" style="2"/>
    <col min="5633" max="5633" width="20.5703125" style="2" customWidth="1"/>
    <col min="5634" max="5634" width="11.42578125" style="2"/>
    <col min="5635" max="5635" width="9.85546875" style="2" customWidth="1"/>
    <col min="5636" max="5636" width="13.140625" style="2" customWidth="1"/>
    <col min="5637" max="5637" width="13.7109375" style="2" bestFit="1" customWidth="1"/>
    <col min="5638" max="5638" width="3.42578125" style="2" customWidth="1"/>
    <col min="5639" max="5639" width="24.42578125" style="2" customWidth="1"/>
    <col min="5640" max="5640" width="9.85546875" style="2" customWidth="1"/>
    <col min="5641" max="5641" width="12.7109375" style="2" bestFit="1" customWidth="1"/>
    <col min="5642" max="5642" width="7.42578125" style="2" customWidth="1"/>
    <col min="5643" max="5643" width="13.7109375" style="2" customWidth="1"/>
    <col min="5644" max="5644" width="12.5703125" style="2" customWidth="1"/>
    <col min="5645" max="5647" width="11.42578125" style="2"/>
    <col min="5648" max="5648" width="11.7109375" style="2" bestFit="1" customWidth="1"/>
    <col min="5649" max="5888" width="11.42578125" style="2"/>
    <col min="5889" max="5889" width="20.5703125" style="2" customWidth="1"/>
    <col min="5890" max="5890" width="11.42578125" style="2"/>
    <col min="5891" max="5891" width="9.85546875" style="2" customWidth="1"/>
    <col min="5892" max="5892" width="13.140625" style="2" customWidth="1"/>
    <col min="5893" max="5893" width="13.7109375" style="2" bestFit="1" customWidth="1"/>
    <col min="5894" max="5894" width="3.42578125" style="2" customWidth="1"/>
    <col min="5895" max="5895" width="24.42578125" style="2" customWidth="1"/>
    <col min="5896" max="5896" width="9.85546875" style="2" customWidth="1"/>
    <col min="5897" max="5897" width="12.7109375" style="2" bestFit="1" customWidth="1"/>
    <col min="5898" max="5898" width="7.42578125" style="2" customWidth="1"/>
    <col min="5899" max="5899" width="13.7109375" style="2" customWidth="1"/>
    <col min="5900" max="5900" width="12.5703125" style="2" customWidth="1"/>
    <col min="5901" max="5903" width="11.42578125" style="2"/>
    <col min="5904" max="5904" width="11.7109375" style="2" bestFit="1" customWidth="1"/>
    <col min="5905" max="6144" width="11.42578125" style="2"/>
    <col min="6145" max="6145" width="20.5703125" style="2" customWidth="1"/>
    <col min="6146" max="6146" width="11.42578125" style="2"/>
    <col min="6147" max="6147" width="9.85546875" style="2" customWidth="1"/>
    <col min="6148" max="6148" width="13.140625" style="2" customWidth="1"/>
    <col min="6149" max="6149" width="13.7109375" style="2" bestFit="1" customWidth="1"/>
    <col min="6150" max="6150" width="3.42578125" style="2" customWidth="1"/>
    <col min="6151" max="6151" width="24.42578125" style="2" customWidth="1"/>
    <col min="6152" max="6152" width="9.85546875" style="2" customWidth="1"/>
    <col min="6153" max="6153" width="12.7109375" style="2" bestFit="1" customWidth="1"/>
    <col min="6154" max="6154" width="7.42578125" style="2" customWidth="1"/>
    <col min="6155" max="6155" width="13.7109375" style="2" customWidth="1"/>
    <col min="6156" max="6156" width="12.5703125" style="2" customWidth="1"/>
    <col min="6157" max="6159" width="11.42578125" style="2"/>
    <col min="6160" max="6160" width="11.7109375" style="2" bestFit="1" customWidth="1"/>
    <col min="6161" max="6400" width="11.42578125" style="2"/>
    <col min="6401" max="6401" width="20.5703125" style="2" customWidth="1"/>
    <col min="6402" max="6402" width="11.42578125" style="2"/>
    <col min="6403" max="6403" width="9.85546875" style="2" customWidth="1"/>
    <col min="6404" max="6404" width="13.140625" style="2" customWidth="1"/>
    <col min="6405" max="6405" width="13.7109375" style="2" bestFit="1" customWidth="1"/>
    <col min="6406" max="6406" width="3.42578125" style="2" customWidth="1"/>
    <col min="6407" max="6407" width="24.42578125" style="2" customWidth="1"/>
    <col min="6408" max="6408" width="9.85546875" style="2" customWidth="1"/>
    <col min="6409" max="6409" width="12.7109375" style="2" bestFit="1" customWidth="1"/>
    <col min="6410" max="6410" width="7.42578125" style="2" customWidth="1"/>
    <col min="6411" max="6411" width="13.7109375" style="2" customWidth="1"/>
    <col min="6412" max="6412" width="12.5703125" style="2" customWidth="1"/>
    <col min="6413" max="6415" width="11.42578125" style="2"/>
    <col min="6416" max="6416" width="11.7109375" style="2" bestFit="1" customWidth="1"/>
    <col min="6417" max="6656" width="11.42578125" style="2"/>
    <col min="6657" max="6657" width="20.5703125" style="2" customWidth="1"/>
    <col min="6658" max="6658" width="11.42578125" style="2"/>
    <col min="6659" max="6659" width="9.85546875" style="2" customWidth="1"/>
    <col min="6660" max="6660" width="13.140625" style="2" customWidth="1"/>
    <col min="6661" max="6661" width="13.7109375" style="2" bestFit="1" customWidth="1"/>
    <col min="6662" max="6662" width="3.42578125" style="2" customWidth="1"/>
    <col min="6663" max="6663" width="24.42578125" style="2" customWidth="1"/>
    <col min="6664" max="6664" width="9.85546875" style="2" customWidth="1"/>
    <col min="6665" max="6665" width="12.7109375" style="2" bestFit="1" customWidth="1"/>
    <col min="6666" max="6666" width="7.42578125" style="2" customWidth="1"/>
    <col min="6667" max="6667" width="13.7109375" style="2" customWidth="1"/>
    <col min="6668" max="6668" width="12.5703125" style="2" customWidth="1"/>
    <col min="6669" max="6671" width="11.42578125" style="2"/>
    <col min="6672" max="6672" width="11.7109375" style="2" bestFit="1" customWidth="1"/>
    <col min="6673" max="6912" width="11.42578125" style="2"/>
    <col min="6913" max="6913" width="20.5703125" style="2" customWidth="1"/>
    <col min="6914" max="6914" width="11.42578125" style="2"/>
    <col min="6915" max="6915" width="9.85546875" style="2" customWidth="1"/>
    <col min="6916" max="6916" width="13.140625" style="2" customWidth="1"/>
    <col min="6917" max="6917" width="13.7109375" style="2" bestFit="1" customWidth="1"/>
    <col min="6918" max="6918" width="3.42578125" style="2" customWidth="1"/>
    <col min="6919" max="6919" width="24.42578125" style="2" customWidth="1"/>
    <col min="6920" max="6920" width="9.85546875" style="2" customWidth="1"/>
    <col min="6921" max="6921" width="12.7109375" style="2" bestFit="1" customWidth="1"/>
    <col min="6922" max="6922" width="7.42578125" style="2" customWidth="1"/>
    <col min="6923" max="6923" width="13.7109375" style="2" customWidth="1"/>
    <col min="6924" max="6924" width="12.5703125" style="2" customWidth="1"/>
    <col min="6925" max="6927" width="11.42578125" style="2"/>
    <col min="6928" max="6928" width="11.7109375" style="2" bestFit="1" customWidth="1"/>
    <col min="6929" max="7168" width="11.42578125" style="2"/>
    <col min="7169" max="7169" width="20.5703125" style="2" customWidth="1"/>
    <col min="7170" max="7170" width="11.42578125" style="2"/>
    <col min="7171" max="7171" width="9.85546875" style="2" customWidth="1"/>
    <col min="7172" max="7172" width="13.140625" style="2" customWidth="1"/>
    <col min="7173" max="7173" width="13.7109375" style="2" bestFit="1" customWidth="1"/>
    <col min="7174" max="7174" width="3.42578125" style="2" customWidth="1"/>
    <col min="7175" max="7175" width="24.42578125" style="2" customWidth="1"/>
    <col min="7176" max="7176" width="9.85546875" style="2" customWidth="1"/>
    <col min="7177" max="7177" width="12.7109375" style="2" bestFit="1" customWidth="1"/>
    <col min="7178" max="7178" width="7.42578125" style="2" customWidth="1"/>
    <col min="7179" max="7179" width="13.7109375" style="2" customWidth="1"/>
    <col min="7180" max="7180" width="12.5703125" style="2" customWidth="1"/>
    <col min="7181" max="7183" width="11.42578125" style="2"/>
    <col min="7184" max="7184" width="11.7109375" style="2" bestFit="1" customWidth="1"/>
    <col min="7185" max="7424" width="11.42578125" style="2"/>
    <col min="7425" max="7425" width="20.5703125" style="2" customWidth="1"/>
    <col min="7426" max="7426" width="11.42578125" style="2"/>
    <col min="7427" max="7427" width="9.85546875" style="2" customWidth="1"/>
    <col min="7428" max="7428" width="13.140625" style="2" customWidth="1"/>
    <col min="7429" max="7429" width="13.7109375" style="2" bestFit="1" customWidth="1"/>
    <col min="7430" max="7430" width="3.42578125" style="2" customWidth="1"/>
    <col min="7431" max="7431" width="24.42578125" style="2" customWidth="1"/>
    <col min="7432" max="7432" width="9.85546875" style="2" customWidth="1"/>
    <col min="7433" max="7433" width="12.7109375" style="2" bestFit="1" customWidth="1"/>
    <col min="7434" max="7434" width="7.42578125" style="2" customWidth="1"/>
    <col min="7435" max="7435" width="13.7109375" style="2" customWidth="1"/>
    <col min="7436" max="7436" width="12.5703125" style="2" customWidth="1"/>
    <col min="7437" max="7439" width="11.42578125" style="2"/>
    <col min="7440" max="7440" width="11.7109375" style="2" bestFit="1" customWidth="1"/>
    <col min="7441" max="7680" width="11.42578125" style="2"/>
    <col min="7681" max="7681" width="20.5703125" style="2" customWidth="1"/>
    <col min="7682" max="7682" width="11.42578125" style="2"/>
    <col min="7683" max="7683" width="9.85546875" style="2" customWidth="1"/>
    <col min="7684" max="7684" width="13.140625" style="2" customWidth="1"/>
    <col min="7685" max="7685" width="13.7109375" style="2" bestFit="1" customWidth="1"/>
    <col min="7686" max="7686" width="3.42578125" style="2" customWidth="1"/>
    <col min="7687" max="7687" width="24.42578125" style="2" customWidth="1"/>
    <col min="7688" max="7688" width="9.85546875" style="2" customWidth="1"/>
    <col min="7689" max="7689" width="12.7109375" style="2" bestFit="1" customWidth="1"/>
    <col min="7690" max="7690" width="7.42578125" style="2" customWidth="1"/>
    <col min="7691" max="7691" width="13.7109375" style="2" customWidth="1"/>
    <col min="7692" max="7692" width="12.5703125" style="2" customWidth="1"/>
    <col min="7693" max="7695" width="11.42578125" style="2"/>
    <col min="7696" max="7696" width="11.7109375" style="2" bestFit="1" customWidth="1"/>
    <col min="7697" max="7936" width="11.42578125" style="2"/>
    <col min="7937" max="7937" width="20.5703125" style="2" customWidth="1"/>
    <col min="7938" max="7938" width="11.42578125" style="2"/>
    <col min="7939" max="7939" width="9.85546875" style="2" customWidth="1"/>
    <col min="7940" max="7940" width="13.140625" style="2" customWidth="1"/>
    <col min="7941" max="7941" width="13.7109375" style="2" bestFit="1" customWidth="1"/>
    <col min="7942" max="7942" width="3.42578125" style="2" customWidth="1"/>
    <col min="7943" max="7943" width="24.42578125" style="2" customWidth="1"/>
    <col min="7944" max="7944" width="9.85546875" style="2" customWidth="1"/>
    <col min="7945" max="7945" width="12.7109375" style="2" bestFit="1" customWidth="1"/>
    <col min="7946" max="7946" width="7.42578125" style="2" customWidth="1"/>
    <col min="7947" max="7947" width="13.7109375" style="2" customWidth="1"/>
    <col min="7948" max="7948" width="12.5703125" style="2" customWidth="1"/>
    <col min="7949" max="7951" width="11.42578125" style="2"/>
    <col min="7952" max="7952" width="11.7109375" style="2" bestFit="1" customWidth="1"/>
    <col min="7953" max="8192" width="11.42578125" style="2"/>
    <col min="8193" max="8193" width="20.5703125" style="2" customWidth="1"/>
    <col min="8194" max="8194" width="11.42578125" style="2"/>
    <col min="8195" max="8195" width="9.85546875" style="2" customWidth="1"/>
    <col min="8196" max="8196" width="13.140625" style="2" customWidth="1"/>
    <col min="8197" max="8197" width="13.7109375" style="2" bestFit="1" customWidth="1"/>
    <col min="8198" max="8198" width="3.42578125" style="2" customWidth="1"/>
    <col min="8199" max="8199" width="24.42578125" style="2" customWidth="1"/>
    <col min="8200" max="8200" width="9.85546875" style="2" customWidth="1"/>
    <col min="8201" max="8201" width="12.7109375" style="2" bestFit="1" customWidth="1"/>
    <col min="8202" max="8202" width="7.42578125" style="2" customWidth="1"/>
    <col min="8203" max="8203" width="13.7109375" style="2" customWidth="1"/>
    <col min="8204" max="8204" width="12.5703125" style="2" customWidth="1"/>
    <col min="8205" max="8207" width="11.42578125" style="2"/>
    <col min="8208" max="8208" width="11.7109375" style="2" bestFit="1" customWidth="1"/>
    <col min="8209" max="8448" width="11.42578125" style="2"/>
    <col min="8449" max="8449" width="20.5703125" style="2" customWidth="1"/>
    <col min="8450" max="8450" width="11.42578125" style="2"/>
    <col min="8451" max="8451" width="9.85546875" style="2" customWidth="1"/>
    <col min="8452" max="8452" width="13.140625" style="2" customWidth="1"/>
    <col min="8453" max="8453" width="13.7109375" style="2" bestFit="1" customWidth="1"/>
    <col min="8454" max="8454" width="3.42578125" style="2" customWidth="1"/>
    <col min="8455" max="8455" width="24.42578125" style="2" customWidth="1"/>
    <col min="8456" max="8456" width="9.85546875" style="2" customWidth="1"/>
    <col min="8457" max="8457" width="12.7109375" style="2" bestFit="1" customWidth="1"/>
    <col min="8458" max="8458" width="7.42578125" style="2" customWidth="1"/>
    <col min="8459" max="8459" width="13.7109375" style="2" customWidth="1"/>
    <col min="8460" max="8460" width="12.5703125" style="2" customWidth="1"/>
    <col min="8461" max="8463" width="11.42578125" style="2"/>
    <col min="8464" max="8464" width="11.7109375" style="2" bestFit="1" customWidth="1"/>
    <col min="8465" max="8704" width="11.42578125" style="2"/>
    <col min="8705" max="8705" width="20.5703125" style="2" customWidth="1"/>
    <col min="8706" max="8706" width="11.42578125" style="2"/>
    <col min="8707" max="8707" width="9.85546875" style="2" customWidth="1"/>
    <col min="8708" max="8708" width="13.140625" style="2" customWidth="1"/>
    <col min="8709" max="8709" width="13.7109375" style="2" bestFit="1" customWidth="1"/>
    <col min="8710" max="8710" width="3.42578125" style="2" customWidth="1"/>
    <col min="8711" max="8711" width="24.42578125" style="2" customWidth="1"/>
    <col min="8712" max="8712" width="9.85546875" style="2" customWidth="1"/>
    <col min="8713" max="8713" width="12.7109375" style="2" bestFit="1" customWidth="1"/>
    <col min="8714" max="8714" width="7.42578125" style="2" customWidth="1"/>
    <col min="8715" max="8715" width="13.7109375" style="2" customWidth="1"/>
    <col min="8716" max="8716" width="12.5703125" style="2" customWidth="1"/>
    <col min="8717" max="8719" width="11.42578125" style="2"/>
    <col min="8720" max="8720" width="11.7109375" style="2" bestFit="1" customWidth="1"/>
    <col min="8721" max="8960" width="11.42578125" style="2"/>
    <col min="8961" max="8961" width="20.5703125" style="2" customWidth="1"/>
    <col min="8962" max="8962" width="11.42578125" style="2"/>
    <col min="8963" max="8963" width="9.85546875" style="2" customWidth="1"/>
    <col min="8964" max="8964" width="13.140625" style="2" customWidth="1"/>
    <col min="8965" max="8965" width="13.7109375" style="2" bestFit="1" customWidth="1"/>
    <col min="8966" max="8966" width="3.42578125" style="2" customWidth="1"/>
    <col min="8967" max="8967" width="24.42578125" style="2" customWidth="1"/>
    <col min="8968" max="8968" width="9.85546875" style="2" customWidth="1"/>
    <col min="8969" max="8969" width="12.7109375" style="2" bestFit="1" customWidth="1"/>
    <col min="8970" max="8970" width="7.42578125" style="2" customWidth="1"/>
    <col min="8971" max="8971" width="13.7109375" style="2" customWidth="1"/>
    <col min="8972" max="8972" width="12.5703125" style="2" customWidth="1"/>
    <col min="8973" max="8975" width="11.42578125" style="2"/>
    <col min="8976" max="8976" width="11.7109375" style="2" bestFit="1" customWidth="1"/>
    <col min="8977" max="9216" width="11.42578125" style="2"/>
    <col min="9217" max="9217" width="20.5703125" style="2" customWidth="1"/>
    <col min="9218" max="9218" width="11.42578125" style="2"/>
    <col min="9219" max="9219" width="9.85546875" style="2" customWidth="1"/>
    <col min="9220" max="9220" width="13.140625" style="2" customWidth="1"/>
    <col min="9221" max="9221" width="13.7109375" style="2" bestFit="1" customWidth="1"/>
    <col min="9222" max="9222" width="3.42578125" style="2" customWidth="1"/>
    <col min="9223" max="9223" width="24.42578125" style="2" customWidth="1"/>
    <col min="9224" max="9224" width="9.85546875" style="2" customWidth="1"/>
    <col min="9225" max="9225" width="12.7109375" style="2" bestFit="1" customWidth="1"/>
    <col min="9226" max="9226" width="7.42578125" style="2" customWidth="1"/>
    <col min="9227" max="9227" width="13.7109375" style="2" customWidth="1"/>
    <col min="9228" max="9228" width="12.5703125" style="2" customWidth="1"/>
    <col min="9229" max="9231" width="11.42578125" style="2"/>
    <col min="9232" max="9232" width="11.7109375" style="2" bestFit="1" customWidth="1"/>
    <col min="9233" max="9472" width="11.42578125" style="2"/>
    <col min="9473" max="9473" width="20.5703125" style="2" customWidth="1"/>
    <col min="9474" max="9474" width="11.42578125" style="2"/>
    <col min="9475" max="9475" width="9.85546875" style="2" customWidth="1"/>
    <col min="9476" max="9476" width="13.140625" style="2" customWidth="1"/>
    <col min="9477" max="9477" width="13.7109375" style="2" bestFit="1" customWidth="1"/>
    <col min="9478" max="9478" width="3.42578125" style="2" customWidth="1"/>
    <col min="9479" max="9479" width="24.42578125" style="2" customWidth="1"/>
    <col min="9480" max="9480" width="9.85546875" style="2" customWidth="1"/>
    <col min="9481" max="9481" width="12.7109375" style="2" bestFit="1" customWidth="1"/>
    <col min="9482" max="9482" width="7.42578125" style="2" customWidth="1"/>
    <col min="9483" max="9483" width="13.7109375" style="2" customWidth="1"/>
    <col min="9484" max="9484" width="12.5703125" style="2" customWidth="1"/>
    <col min="9485" max="9487" width="11.42578125" style="2"/>
    <col min="9488" max="9488" width="11.7109375" style="2" bestFit="1" customWidth="1"/>
    <col min="9489" max="9728" width="11.42578125" style="2"/>
    <col min="9729" max="9729" width="20.5703125" style="2" customWidth="1"/>
    <col min="9730" max="9730" width="11.42578125" style="2"/>
    <col min="9731" max="9731" width="9.85546875" style="2" customWidth="1"/>
    <col min="9732" max="9732" width="13.140625" style="2" customWidth="1"/>
    <col min="9733" max="9733" width="13.7109375" style="2" bestFit="1" customWidth="1"/>
    <col min="9734" max="9734" width="3.42578125" style="2" customWidth="1"/>
    <col min="9735" max="9735" width="24.42578125" style="2" customWidth="1"/>
    <col min="9736" max="9736" width="9.85546875" style="2" customWidth="1"/>
    <col min="9737" max="9737" width="12.7109375" style="2" bestFit="1" customWidth="1"/>
    <col min="9738" max="9738" width="7.42578125" style="2" customWidth="1"/>
    <col min="9739" max="9739" width="13.7109375" style="2" customWidth="1"/>
    <col min="9740" max="9740" width="12.5703125" style="2" customWidth="1"/>
    <col min="9741" max="9743" width="11.42578125" style="2"/>
    <col min="9744" max="9744" width="11.7109375" style="2" bestFit="1" customWidth="1"/>
    <col min="9745" max="9984" width="11.42578125" style="2"/>
    <col min="9985" max="9985" width="20.5703125" style="2" customWidth="1"/>
    <col min="9986" max="9986" width="11.42578125" style="2"/>
    <col min="9987" max="9987" width="9.85546875" style="2" customWidth="1"/>
    <col min="9988" max="9988" width="13.140625" style="2" customWidth="1"/>
    <col min="9989" max="9989" width="13.7109375" style="2" bestFit="1" customWidth="1"/>
    <col min="9990" max="9990" width="3.42578125" style="2" customWidth="1"/>
    <col min="9991" max="9991" width="24.42578125" style="2" customWidth="1"/>
    <col min="9992" max="9992" width="9.85546875" style="2" customWidth="1"/>
    <col min="9993" max="9993" width="12.7109375" style="2" bestFit="1" customWidth="1"/>
    <col min="9994" max="9994" width="7.42578125" style="2" customWidth="1"/>
    <col min="9995" max="9995" width="13.7109375" style="2" customWidth="1"/>
    <col min="9996" max="9996" width="12.5703125" style="2" customWidth="1"/>
    <col min="9997" max="9999" width="11.42578125" style="2"/>
    <col min="10000" max="10000" width="11.7109375" style="2" bestFit="1" customWidth="1"/>
    <col min="10001" max="10240" width="11.42578125" style="2"/>
    <col min="10241" max="10241" width="20.5703125" style="2" customWidth="1"/>
    <col min="10242" max="10242" width="11.42578125" style="2"/>
    <col min="10243" max="10243" width="9.85546875" style="2" customWidth="1"/>
    <col min="10244" max="10244" width="13.140625" style="2" customWidth="1"/>
    <col min="10245" max="10245" width="13.7109375" style="2" bestFit="1" customWidth="1"/>
    <col min="10246" max="10246" width="3.42578125" style="2" customWidth="1"/>
    <col min="10247" max="10247" width="24.42578125" style="2" customWidth="1"/>
    <col min="10248" max="10248" width="9.85546875" style="2" customWidth="1"/>
    <col min="10249" max="10249" width="12.7109375" style="2" bestFit="1" customWidth="1"/>
    <col min="10250" max="10250" width="7.42578125" style="2" customWidth="1"/>
    <col min="10251" max="10251" width="13.7109375" style="2" customWidth="1"/>
    <col min="10252" max="10252" width="12.5703125" style="2" customWidth="1"/>
    <col min="10253" max="10255" width="11.42578125" style="2"/>
    <col min="10256" max="10256" width="11.7109375" style="2" bestFit="1" customWidth="1"/>
    <col min="10257" max="10496" width="11.42578125" style="2"/>
    <col min="10497" max="10497" width="20.5703125" style="2" customWidth="1"/>
    <col min="10498" max="10498" width="11.42578125" style="2"/>
    <col min="10499" max="10499" width="9.85546875" style="2" customWidth="1"/>
    <col min="10500" max="10500" width="13.140625" style="2" customWidth="1"/>
    <col min="10501" max="10501" width="13.7109375" style="2" bestFit="1" customWidth="1"/>
    <col min="10502" max="10502" width="3.42578125" style="2" customWidth="1"/>
    <col min="10503" max="10503" width="24.42578125" style="2" customWidth="1"/>
    <col min="10504" max="10504" width="9.85546875" style="2" customWidth="1"/>
    <col min="10505" max="10505" width="12.7109375" style="2" bestFit="1" customWidth="1"/>
    <col min="10506" max="10506" width="7.42578125" style="2" customWidth="1"/>
    <col min="10507" max="10507" width="13.7109375" style="2" customWidth="1"/>
    <col min="10508" max="10508" width="12.5703125" style="2" customWidth="1"/>
    <col min="10509" max="10511" width="11.42578125" style="2"/>
    <col min="10512" max="10512" width="11.7109375" style="2" bestFit="1" customWidth="1"/>
    <col min="10513" max="10752" width="11.42578125" style="2"/>
    <col min="10753" max="10753" width="20.5703125" style="2" customWidth="1"/>
    <col min="10754" max="10754" width="11.42578125" style="2"/>
    <col min="10755" max="10755" width="9.85546875" style="2" customWidth="1"/>
    <col min="10756" max="10756" width="13.140625" style="2" customWidth="1"/>
    <col min="10757" max="10757" width="13.7109375" style="2" bestFit="1" customWidth="1"/>
    <col min="10758" max="10758" width="3.42578125" style="2" customWidth="1"/>
    <col min="10759" max="10759" width="24.42578125" style="2" customWidth="1"/>
    <col min="10760" max="10760" width="9.85546875" style="2" customWidth="1"/>
    <col min="10761" max="10761" width="12.7109375" style="2" bestFit="1" customWidth="1"/>
    <col min="10762" max="10762" width="7.42578125" style="2" customWidth="1"/>
    <col min="10763" max="10763" width="13.7109375" style="2" customWidth="1"/>
    <col min="10764" max="10764" width="12.5703125" style="2" customWidth="1"/>
    <col min="10765" max="10767" width="11.42578125" style="2"/>
    <col min="10768" max="10768" width="11.7109375" style="2" bestFit="1" customWidth="1"/>
    <col min="10769" max="11008" width="11.42578125" style="2"/>
    <col min="11009" max="11009" width="20.5703125" style="2" customWidth="1"/>
    <col min="11010" max="11010" width="11.42578125" style="2"/>
    <col min="11011" max="11011" width="9.85546875" style="2" customWidth="1"/>
    <col min="11012" max="11012" width="13.140625" style="2" customWidth="1"/>
    <col min="11013" max="11013" width="13.7109375" style="2" bestFit="1" customWidth="1"/>
    <col min="11014" max="11014" width="3.42578125" style="2" customWidth="1"/>
    <col min="11015" max="11015" width="24.42578125" style="2" customWidth="1"/>
    <col min="11016" max="11016" width="9.85546875" style="2" customWidth="1"/>
    <col min="11017" max="11017" width="12.7109375" style="2" bestFit="1" customWidth="1"/>
    <col min="11018" max="11018" width="7.42578125" style="2" customWidth="1"/>
    <col min="11019" max="11019" width="13.7109375" style="2" customWidth="1"/>
    <col min="11020" max="11020" width="12.5703125" style="2" customWidth="1"/>
    <col min="11021" max="11023" width="11.42578125" style="2"/>
    <col min="11024" max="11024" width="11.7109375" style="2" bestFit="1" customWidth="1"/>
    <col min="11025" max="11264" width="11.42578125" style="2"/>
    <col min="11265" max="11265" width="20.5703125" style="2" customWidth="1"/>
    <col min="11266" max="11266" width="11.42578125" style="2"/>
    <col min="11267" max="11267" width="9.85546875" style="2" customWidth="1"/>
    <col min="11268" max="11268" width="13.140625" style="2" customWidth="1"/>
    <col min="11269" max="11269" width="13.7109375" style="2" bestFit="1" customWidth="1"/>
    <col min="11270" max="11270" width="3.42578125" style="2" customWidth="1"/>
    <col min="11271" max="11271" width="24.42578125" style="2" customWidth="1"/>
    <col min="11272" max="11272" width="9.85546875" style="2" customWidth="1"/>
    <col min="11273" max="11273" width="12.7109375" style="2" bestFit="1" customWidth="1"/>
    <col min="11274" max="11274" width="7.42578125" style="2" customWidth="1"/>
    <col min="11275" max="11275" width="13.7109375" style="2" customWidth="1"/>
    <col min="11276" max="11276" width="12.5703125" style="2" customWidth="1"/>
    <col min="11277" max="11279" width="11.42578125" style="2"/>
    <col min="11280" max="11280" width="11.7109375" style="2" bestFit="1" customWidth="1"/>
    <col min="11281" max="11520" width="11.42578125" style="2"/>
    <col min="11521" max="11521" width="20.5703125" style="2" customWidth="1"/>
    <col min="11522" max="11522" width="11.42578125" style="2"/>
    <col min="11523" max="11523" width="9.85546875" style="2" customWidth="1"/>
    <col min="11524" max="11524" width="13.140625" style="2" customWidth="1"/>
    <col min="11525" max="11525" width="13.7109375" style="2" bestFit="1" customWidth="1"/>
    <col min="11526" max="11526" width="3.42578125" style="2" customWidth="1"/>
    <col min="11527" max="11527" width="24.42578125" style="2" customWidth="1"/>
    <col min="11528" max="11528" width="9.85546875" style="2" customWidth="1"/>
    <col min="11529" max="11529" width="12.7109375" style="2" bestFit="1" customWidth="1"/>
    <col min="11530" max="11530" width="7.42578125" style="2" customWidth="1"/>
    <col min="11531" max="11531" width="13.7109375" style="2" customWidth="1"/>
    <col min="11532" max="11532" width="12.5703125" style="2" customWidth="1"/>
    <col min="11533" max="11535" width="11.42578125" style="2"/>
    <col min="11536" max="11536" width="11.7109375" style="2" bestFit="1" customWidth="1"/>
    <col min="11537" max="11776" width="11.42578125" style="2"/>
    <col min="11777" max="11777" width="20.5703125" style="2" customWidth="1"/>
    <col min="11778" max="11778" width="11.42578125" style="2"/>
    <col min="11779" max="11779" width="9.85546875" style="2" customWidth="1"/>
    <col min="11780" max="11780" width="13.140625" style="2" customWidth="1"/>
    <col min="11781" max="11781" width="13.7109375" style="2" bestFit="1" customWidth="1"/>
    <col min="11782" max="11782" width="3.42578125" style="2" customWidth="1"/>
    <col min="11783" max="11783" width="24.42578125" style="2" customWidth="1"/>
    <col min="11784" max="11784" width="9.85546875" style="2" customWidth="1"/>
    <col min="11785" max="11785" width="12.7109375" style="2" bestFit="1" customWidth="1"/>
    <col min="11786" max="11786" width="7.42578125" style="2" customWidth="1"/>
    <col min="11787" max="11787" width="13.7109375" style="2" customWidth="1"/>
    <col min="11788" max="11788" width="12.5703125" style="2" customWidth="1"/>
    <col min="11789" max="11791" width="11.42578125" style="2"/>
    <col min="11792" max="11792" width="11.7109375" style="2" bestFit="1" customWidth="1"/>
    <col min="11793" max="12032" width="11.42578125" style="2"/>
    <col min="12033" max="12033" width="20.5703125" style="2" customWidth="1"/>
    <col min="12034" max="12034" width="11.42578125" style="2"/>
    <col min="12035" max="12035" width="9.85546875" style="2" customWidth="1"/>
    <col min="12036" max="12036" width="13.140625" style="2" customWidth="1"/>
    <col min="12037" max="12037" width="13.7109375" style="2" bestFit="1" customWidth="1"/>
    <col min="12038" max="12038" width="3.42578125" style="2" customWidth="1"/>
    <col min="12039" max="12039" width="24.42578125" style="2" customWidth="1"/>
    <col min="12040" max="12040" width="9.85546875" style="2" customWidth="1"/>
    <col min="12041" max="12041" width="12.7109375" style="2" bestFit="1" customWidth="1"/>
    <col min="12042" max="12042" width="7.42578125" style="2" customWidth="1"/>
    <col min="12043" max="12043" width="13.7109375" style="2" customWidth="1"/>
    <col min="12044" max="12044" width="12.5703125" style="2" customWidth="1"/>
    <col min="12045" max="12047" width="11.42578125" style="2"/>
    <col min="12048" max="12048" width="11.7109375" style="2" bestFit="1" customWidth="1"/>
    <col min="12049" max="12288" width="11.42578125" style="2"/>
    <col min="12289" max="12289" width="20.5703125" style="2" customWidth="1"/>
    <col min="12290" max="12290" width="11.42578125" style="2"/>
    <col min="12291" max="12291" width="9.85546875" style="2" customWidth="1"/>
    <col min="12292" max="12292" width="13.140625" style="2" customWidth="1"/>
    <col min="12293" max="12293" width="13.7109375" style="2" bestFit="1" customWidth="1"/>
    <col min="12294" max="12294" width="3.42578125" style="2" customWidth="1"/>
    <col min="12295" max="12295" width="24.42578125" style="2" customWidth="1"/>
    <col min="12296" max="12296" width="9.85546875" style="2" customWidth="1"/>
    <col min="12297" max="12297" width="12.7109375" style="2" bestFit="1" customWidth="1"/>
    <col min="12298" max="12298" width="7.42578125" style="2" customWidth="1"/>
    <col min="12299" max="12299" width="13.7109375" style="2" customWidth="1"/>
    <col min="12300" max="12300" width="12.5703125" style="2" customWidth="1"/>
    <col min="12301" max="12303" width="11.42578125" style="2"/>
    <col min="12304" max="12304" width="11.7109375" style="2" bestFit="1" customWidth="1"/>
    <col min="12305" max="12544" width="11.42578125" style="2"/>
    <col min="12545" max="12545" width="20.5703125" style="2" customWidth="1"/>
    <col min="12546" max="12546" width="11.42578125" style="2"/>
    <col min="12547" max="12547" width="9.85546875" style="2" customWidth="1"/>
    <col min="12548" max="12548" width="13.140625" style="2" customWidth="1"/>
    <col min="12549" max="12549" width="13.7109375" style="2" bestFit="1" customWidth="1"/>
    <col min="12550" max="12550" width="3.42578125" style="2" customWidth="1"/>
    <col min="12551" max="12551" width="24.42578125" style="2" customWidth="1"/>
    <col min="12552" max="12552" width="9.85546875" style="2" customWidth="1"/>
    <col min="12553" max="12553" width="12.7109375" style="2" bestFit="1" customWidth="1"/>
    <col min="12554" max="12554" width="7.42578125" style="2" customWidth="1"/>
    <col min="12555" max="12555" width="13.7109375" style="2" customWidth="1"/>
    <col min="12556" max="12556" width="12.5703125" style="2" customWidth="1"/>
    <col min="12557" max="12559" width="11.42578125" style="2"/>
    <col min="12560" max="12560" width="11.7109375" style="2" bestFit="1" customWidth="1"/>
    <col min="12561" max="12800" width="11.42578125" style="2"/>
    <col min="12801" max="12801" width="20.5703125" style="2" customWidth="1"/>
    <col min="12802" max="12802" width="11.42578125" style="2"/>
    <col min="12803" max="12803" width="9.85546875" style="2" customWidth="1"/>
    <col min="12804" max="12804" width="13.140625" style="2" customWidth="1"/>
    <col min="12805" max="12805" width="13.7109375" style="2" bestFit="1" customWidth="1"/>
    <col min="12806" max="12806" width="3.42578125" style="2" customWidth="1"/>
    <col min="12807" max="12807" width="24.42578125" style="2" customWidth="1"/>
    <col min="12808" max="12808" width="9.85546875" style="2" customWidth="1"/>
    <col min="12809" max="12809" width="12.7109375" style="2" bestFit="1" customWidth="1"/>
    <col min="12810" max="12810" width="7.42578125" style="2" customWidth="1"/>
    <col min="12811" max="12811" width="13.7109375" style="2" customWidth="1"/>
    <col min="12812" max="12812" width="12.5703125" style="2" customWidth="1"/>
    <col min="12813" max="12815" width="11.42578125" style="2"/>
    <col min="12816" max="12816" width="11.7109375" style="2" bestFit="1" customWidth="1"/>
    <col min="12817" max="13056" width="11.42578125" style="2"/>
    <col min="13057" max="13057" width="20.5703125" style="2" customWidth="1"/>
    <col min="13058" max="13058" width="11.42578125" style="2"/>
    <col min="13059" max="13059" width="9.85546875" style="2" customWidth="1"/>
    <col min="13060" max="13060" width="13.140625" style="2" customWidth="1"/>
    <col min="13061" max="13061" width="13.7109375" style="2" bestFit="1" customWidth="1"/>
    <col min="13062" max="13062" width="3.42578125" style="2" customWidth="1"/>
    <col min="13063" max="13063" width="24.42578125" style="2" customWidth="1"/>
    <col min="13064" max="13064" width="9.85546875" style="2" customWidth="1"/>
    <col min="13065" max="13065" width="12.7109375" style="2" bestFit="1" customWidth="1"/>
    <col min="13066" max="13066" width="7.42578125" style="2" customWidth="1"/>
    <col min="13067" max="13067" width="13.7109375" style="2" customWidth="1"/>
    <col min="13068" max="13068" width="12.5703125" style="2" customWidth="1"/>
    <col min="13069" max="13071" width="11.42578125" style="2"/>
    <col min="13072" max="13072" width="11.7109375" style="2" bestFit="1" customWidth="1"/>
    <col min="13073" max="13312" width="11.42578125" style="2"/>
    <col min="13313" max="13313" width="20.5703125" style="2" customWidth="1"/>
    <col min="13314" max="13314" width="11.42578125" style="2"/>
    <col min="13315" max="13315" width="9.85546875" style="2" customWidth="1"/>
    <col min="13316" max="13316" width="13.140625" style="2" customWidth="1"/>
    <col min="13317" max="13317" width="13.7109375" style="2" bestFit="1" customWidth="1"/>
    <col min="13318" max="13318" width="3.42578125" style="2" customWidth="1"/>
    <col min="13319" max="13319" width="24.42578125" style="2" customWidth="1"/>
    <col min="13320" max="13320" width="9.85546875" style="2" customWidth="1"/>
    <col min="13321" max="13321" width="12.7109375" style="2" bestFit="1" customWidth="1"/>
    <col min="13322" max="13322" width="7.42578125" style="2" customWidth="1"/>
    <col min="13323" max="13323" width="13.7109375" style="2" customWidth="1"/>
    <col min="13324" max="13324" width="12.5703125" style="2" customWidth="1"/>
    <col min="13325" max="13327" width="11.42578125" style="2"/>
    <col min="13328" max="13328" width="11.7109375" style="2" bestFit="1" customWidth="1"/>
    <col min="13329" max="13568" width="11.42578125" style="2"/>
    <col min="13569" max="13569" width="20.5703125" style="2" customWidth="1"/>
    <col min="13570" max="13570" width="11.42578125" style="2"/>
    <col min="13571" max="13571" width="9.85546875" style="2" customWidth="1"/>
    <col min="13572" max="13572" width="13.140625" style="2" customWidth="1"/>
    <col min="13573" max="13573" width="13.7109375" style="2" bestFit="1" customWidth="1"/>
    <col min="13574" max="13574" width="3.42578125" style="2" customWidth="1"/>
    <col min="13575" max="13575" width="24.42578125" style="2" customWidth="1"/>
    <col min="13576" max="13576" width="9.85546875" style="2" customWidth="1"/>
    <col min="13577" max="13577" width="12.7109375" style="2" bestFit="1" customWidth="1"/>
    <col min="13578" max="13578" width="7.42578125" style="2" customWidth="1"/>
    <col min="13579" max="13579" width="13.7109375" style="2" customWidth="1"/>
    <col min="13580" max="13580" width="12.5703125" style="2" customWidth="1"/>
    <col min="13581" max="13583" width="11.42578125" style="2"/>
    <col min="13584" max="13584" width="11.7109375" style="2" bestFit="1" customWidth="1"/>
    <col min="13585" max="13824" width="11.42578125" style="2"/>
    <col min="13825" max="13825" width="20.5703125" style="2" customWidth="1"/>
    <col min="13826" max="13826" width="11.42578125" style="2"/>
    <col min="13827" max="13827" width="9.85546875" style="2" customWidth="1"/>
    <col min="13828" max="13828" width="13.140625" style="2" customWidth="1"/>
    <col min="13829" max="13829" width="13.7109375" style="2" bestFit="1" customWidth="1"/>
    <col min="13830" max="13830" width="3.42578125" style="2" customWidth="1"/>
    <col min="13831" max="13831" width="24.42578125" style="2" customWidth="1"/>
    <col min="13832" max="13832" width="9.85546875" style="2" customWidth="1"/>
    <col min="13833" max="13833" width="12.7109375" style="2" bestFit="1" customWidth="1"/>
    <col min="13834" max="13834" width="7.42578125" style="2" customWidth="1"/>
    <col min="13835" max="13835" width="13.7109375" style="2" customWidth="1"/>
    <col min="13836" max="13836" width="12.5703125" style="2" customWidth="1"/>
    <col min="13837" max="13839" width="11.42578125" style="2"/>
    <col min="13840" max="13840" width="11.7109375" style="2" bestFit="1" customWidth="1"/>
    <col min="13841" max="14080" width="11.42578125" style="2"/>
    <col min="14081" max="14081" width="20.5703125" style="2" customWidth="1"/>
    <col min="14082" max="14082" width="11.42578125" style="2"/>
    <col min="14083" max="14083" width="9.85546875" style="2" customWidth="1"/>
    <col min="14084" max="14084" width="13.140625" style="2" customWidth="1"/>
    <col min="14085" max="14085" width="13.7109375" style="2" bestFit="1" customWidth="1"/>
    <col min="14086" max="14086" width="3.42578125" style="2" customWidth="1"/>
    <col min="14087" max="14087" width="24.42578125" style="2" customWidth="1"/>
    <col min="14088" max="14088" width="9.85546875" style="2" customWidth="1"/>
    <col min="14089" max="14089" width="12.7109375" style="2" bestFit="1" customWidth="1"/>
    <col min="14090" max="14090" width="7.42578125" style="2" customWidth="1"/>
    <col min="14091" max="14091" width="13.7109375" style="2" customWidth="1"/>
    <col min="14092" max="14092" width="12.5703125" style="2" customWidth="1"/>
    <col min="14093" max="14095" width="11.42578125" style="2"/>
    <col min="14096" max="14096" width="11.7109375" style="2" bestFit="1" customWidth="1"/>
    <col min="14097" max="14336" width="11.42578125" style="2"/>
    <col min="14337" max="14337" width="20.5703125" style="2" customWidth="1"/>
    <col min="14338" max="14338" width="11.42578125" style="2"/>
    <col min="14339" max="14339" width="9.85546875" style="2" customWidth="1"/>
    <col min="14340" max="14340" width="13.140625" style="2" customWidth="1"/>
    <col min="14341" max="14341" width="13.7109375" style="2" bestFit="1" customWidth="1"/>
    <col min="14342" max="14342" width="3.42578125" style="2" customWidth="1"/>
    <col min="14343" max="14343" width="24.42578125" style="2" customWidth="1"/>
    <col min="14344" max="14344" width="9.85546875" style="2" customWidth="1"/>
    <col min="14345" max="14345" width="12.7109375" style="2" bestFit="1" customWidth="1"/>
    <col min="14346" max="14346" width="7.42578125" style="2" customWidth="1"/>
    <col min="14347" max="14347" width="13.7109375" style="2" customWidth="1"/>
    <col min="14348" max="14348" width="12.5703125" style="2" customWidth="1"/>
    <col min="14349" max="14351" width="11.42578125" style="2"/>
    <col min="14352" max="14352" width="11.7109375" style="2" bestFit="1" customWidth="1"/>
    <col min="14353" max="14592" width="11.42578125" style="2"/>
    <col min="14593" max="14593" width="20.5703125" style="2" customWidth="1"/>
    <col min="14594" max="14594" width="11.42578125" style="2"/>
    <col min="14595" max="14595" width="9.85546875" style="2" customWidth="1"/>
    <col min="14596" max="14596" width="13.140625" style="2" customWidth="1"/>
    <col min="14597" max="14597" width="13.7109375" style="2" bestFit="1" customWidth="1"/>
    <col min="14598" max="14598" width="3.42578125" style="2" customWidth="1"/>
    <col min="14599" max="14599" width="24.42578125" style="2" customWidth="1"/>
    <col min="14600" max="14600" width="9.85546875" style="2" customWidth="1"/>
    <col min="14601" max="14601" width="12.7109375" style="2" bestFit="1" customWidth="1"/>
    <col min="14602" max="14602" width="7.42578125" style="2" customWidth="1"/>
    <col min="14603" max="14603" width="13.7109375" style="2" customWidth="1"/>
    <col min="14604" max="14604" width="12.5703125" style="2" customWidth="1"/>
    <col min="14605" max="14607" width="11.42578125" style="2"/>
    <col min="14608" max="14608" width="11.7109375" style="2" bestFit="1" customWidth="1"/>
    <col min="14609" max="14848" width="11.42578125" style="2"/>
    <col min="14849" max="14849" width="20.5703125" style="2" customWidth="1"/>
    <col min="14850" max="14850" width="11.42578125" style="2"/>
    <col min="14851" max="14851" width="9.85546875" style="2" customWidth="1"/>
    <col min="14852" max="14852" width="13.140625" style="2" customWidth="1"/>
    <col min="14853" max="14853" width="13.7109375" style="2" bestFit="1" customWidth="1"/>
    <col min="14854" max="14854" width="3.42578125" style="2" customWidth="1"/>
    <col min="14855" max="14855" width="24.42578125" style="2" customWidth="1"/>
    <col min="14856" max="14856" width="9.85546875" style="2" customWidth="1"/>
    <col min="14857" max="14857" width="12.7109375" style="2" bestFit="1" customWidth="1"/>
    <col min="14858" max="14858" width="7.42578125" style="2" customWidth="1"/>
    <col min="14859" max="14859" width="13.7109375" style="2" customWidth="1"/>
    <col min="14860" max="14860" width="12.5703125" style="2" customWidth="1"/>
    <col min="14861" max="14863" width="11.42578125" style="2"/>
    <col min="14864" max="14864" width="11.7109375" style="2" bestFit="1" customWidth="1"/>
    <col min="14865" max="15104" width="11.42578125" style="2"/>
    <col min="15105" max="15105" width="20.5703125" style="2" customWidth="1"/>
    <col min="15106" max="15106" width="11.42578125" style="2"/>
    <col min="15107" max="15107" width="9.85546875" style="2" customWidth="1"/>
    <col min="15108" max="15108" width="13.140625" style="2" customWidth="1"/>
    <col min="15109" max="15109" width="13.7109375" style="2" bestFit="1" customWidth="1"/>
    <col min="15110" max="15110" width="3.42578125" style="2" customWidth="1"/>
    <col min="15111" max="15111" width="24.42578125" style="2" customWidth="1"/>
    <col min="15112" max="15112" width="9.85546875" style="2" customWidth="1"/>
    <col min="15113" max="15113" width="12.7109375" style="2" bestFit="1" customWidth="1"/>
    <col min="15114" max="15114" width="7.42578125" style="2" customWidth="1"/>
    <col min="15115" max="15115" width="13.7109375" style="2" customWidth="1"/>
    <col min="15116" max="15116" width="12.5703125" style="2" customWidth="1"/>
    <col min="15117" max="15119" width="11.42578125" style="2"/>
    <col min="15120" max="15120" width="11.7109375" style="2" bestFit="1" customWidth="1"/>
    <col min="15121" max="15360" width="11.42578125" style="2"/>
    <col min="15361" max="15361" width="20.5703125" style="2" customWidth="1"/>
    <col min="15362" max="15362" width="11.42578125" style="2"/>
    <col min="15363" max="15363" width="9.85546875" style="2" customWidth="1"/>
    <col min="15364" max="15364" width="13.140625" style="2" customWidth="1"/>
    <col min="15365" max="15365" width="13.7109375" style="2" bestFit="1" customWidth="1"/>
    <col min="15366" max="15366" width="3.42578125" style="2" customWidth="1"/>
    <col min="15367" max="15367" width="24.42578125" style="2" customWidth="1"/>
    <col min="15368" max="15368" width="9.85546875" style="2" customWidth="1"/>
    <col min="15369" max="15369" width="12.7109375" style="2" bestFit="1" customWidth="1"/>
    <col min="15370" max="15370" width="7.42578125" style="2" customWidth="1"/>
    <col min="15371" max="15371" width="13.7109375" style="2" customWidth="1"/>
    <col min="15372" max="15372" width="12.5703125" style="2" customWidth="1"/>
    <col min="15373" max="15375" width="11.42578125" style="2"/>
    <col min="15376" max="15376" width="11.7109375" style="2" bestFit="1" customWidth="1"/>
    <col min="15377" max="15616" width="11.42578125" style="2"/>
    <col min="15617" max="15617" width="20.5703125" style="2" customWidth="1"/>
    <col min="15618" max="15618" width="11.42578125" style="2"/>
    <col min="15619" max="15619" width="9.85546875" style="2" customWidth="1"/>
    <col min="15620" max="15620" width="13.140625" style="2" customWidth="1"/>
    <col min="15621" max="15621" width="13.7109375" style="2" bestFit="1" customWidth="1"/>
    <col min="15622" max="15622" width="3.42578125" style="2" customWidth="1"/>
    <col min="15623" max="15623" width="24.42578125" style="2" customWidth="1"/>
    <col min="15624" max="15624" width="9.85546875" style="2" customWidth="1"/>
    <col min="15625" max="15625" width="12.7109375" style="2" bestFit="1" customWidth="1"/>
    <col min="15626" max="15626" width="7.42578125" style="2" customWidth="1"/>
    <col min="15627" max="15627" width="13.7109375" style="2" customWidth="1"/>
    <col min="15628" max="15628" width="12.5703125" style="2" customWidth="1"/>
    <col min="15629" max="15631" width="11.42578125" style="2"/>
    <col min="15632" max="15632" width="11.7109375" style="2" bestFit="1" customWidth="1"/>
    <col min="15633" max="15872" width="11.42578125" style="2"/>
    <col min="15873" max="15873" width="20.5703125" style="2" customWidth="1"/>
    <col min="15874" max="15874" width="11.42578125" style="2"/>
    <col min="15875" max="15875" width="9.85546875" style="2" customWidth="1"/>
    <col min="15876" max="15876" width="13.140625" style="2" customWidth="1"/>
    <col min="15877" max="15877" width="13.7109375" style="2" bestFit="1" customWidth="1"/>
    <col min="15878" max="15878" width="3.42578125" style="2" customWidth="1"/>
    <col min="15879" max="15879" width="24.42578125" style="2" customWidth="1"/>
    <col min="15880" max="15880" width="9.85546875" style="2" customWidth="1"/>
    <col min="15881" max="15881" width="12.7109375" style="2" bestFit="1" customWidth="1"/>
    <col min="15882" max="15882" width="7.42578125" style="2" customWidth="1"/>
    <col min="15883" max="15883" width="13.7109375" style="2" customWidth="1"/>
    <col min="15884" max="15884" width="12.5703125" style="2" customWidth="1"/>
    <col min="15885" max="15887" width="11.42578125" style="2"/>
    <col min="15888" max="15888" width="11.7109375" style="2" bestFit="1" customWidth="1"/>
    <col min="15889" max="16128" width="11.42578125" style="2"/>
    <col min="16129" max="16129" width="20.5703125" style="2" customWidth="1"/>
    <col min="16130" max="16130" width="11.42578125" style="2"/>
    <col min="16131" max="16131" width="9.85546875" style="2" customWidth="1"/>
    <col min="16132" max="16132" width="13.140625" style="2" customWidth="1"/>
    <col min="16133" max="16133" width="13.7109375" style="2" bestFit="1" customWidth="1"/>
    <col min="16134" max="16134" width="3.42578125" style="2" customWidth="1"/>
    <col min="16135" max="16135" width="24.42578125" style="2" customWidth="1"/>
    <col min="16136" max="16136" width="9.85546875" style="2" customWidth="1"/>
    <col min="16137" max="16137" width="12.7109375" style="2" bestFit="1" customWidth="1"/>
    <col min="16138" max="16138" width="7.42578125" style="2" customWidth="1"/>
    <col min="16139" max="16139" width="13.7109375" style="2" customWidth="1"/>
    <col min="16140" max="16140" width="12.5703125" style="2" customWidth="1"/>
    <col min="16141" max="16143" width="11.42578125" style="2"/>
    <col min="16144" max="16144" width="11.7109375" style="2" bestFit="1" customWidth="1"/>
    <col min="16145" max="16384" width="11.42578125" style="2"/>
  </cols>
  <sheetData>
    <row r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 t="s">
        <v>1</v>
      </c>
      <c r="K1" s="1">
        <v>2022</v>
      </c>
    </row>
    <row r="2" spans="1:12">
      <c r="A2" s="1" t="s">
        <v>2</v>
      </c>
      <c r="B2" s="1"/>
      <c r="C2" s="1"/>
      <c r="D2" s="3">
        <v>44592</v>
      </c>
      <c r="E2" s="1"/>
      <c r="F2" s="1"/>
      <c r="G2" s="1"/>
      <c r="H2" s="1"/>
      <c r="I2" s="1"/>
      <c r="J2" s="1"/>
      <c r="K2" s="1"/>
    </row>
    <row r="3" spans="1:12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2">
      <c r="A4" s="4" t="s">
        <v>3</v>
      </c>
      <c r="B4" s="1"/>
      <c r="C4" s="3">
        <v>44563</v>
      </c>
      <c r="D4" s="5"/>
      <c r="E4" s="5">
        <v>81026332.730000004</v>
      </c>
      <c r="F4" s="1"/>
      <c r="G4" s="4" t="s">
        <v>4</v>
      </c>
      <c r="H4" s="1"/>
      <c r="I4" s="1"/>
      <c r="J4" s="1"/>
      <c r="K4" s="1"/>
    </row>
    <row r="5" spans="1:12">
      <c r="A5" s="4" t="s">
        <v>5</v>
      </c>
      <c r="B5" s="1"/>
      <c r="C5" s="1"/>
      <c r="D5" s="1"/>
      <c r="E5" s="5"/>
      <c r="F5" s="1"/>
      <c r="G5" s="1"/>
      <c r="H5" s="1"/>
      <c r="I5" s="1"/>
      <c r="J5" s="1"/>
      <c r="K5" s="1"/>
    </row>
    <row r="6" spans="1:12">
      <c r="A6" s="4" t="s">
        <v>6</v>
      </c>
      <c r="B6" s="1"/>
      <c r="C6" s="1"/>
      <c r="D6" s="1"/>
      <c r="E6" s="5"/>
      <c r="F6" s="1"/>
      <c r="G6" s="1"/>
      <c r="H6" s="1"/>
      <c r="I6" s="1"/>
      <c r="J6" s="1"/>
      <c r="K6" s="1"/>
    </row>
    <row r="7" spans="1:12">
      <c r="A7" s="1" t="s">
        <v>7</v>
      </c>
      <c r="B7" s="1"/>
      <c r="C7" s="1"/>
      <c r="D7" s="6">
        <v>110913.27</v>
      </c>
      <c r="E7" s="6"/>
      <c r="F7" s="1"/>
      <c r="G7" s="1"/>
      <c r="H7" s="1"/>
      <c r="I7" s="1"/>
      <c r="J7" s="5"/>
      <c r="K7" s="1"/>
    </row>
    <row r="8" spans="1:12">
      <c r="A8" s="1" t="s">
        <v>8</v>
      </c>
      <c r="B8" s="1"/>
      <c r="C8" s="1"/>
      <c r="D8" s="6">
        <v>402304.39</v>
      </c>
      <c r="E8" s="6"/>
      <c r="F8" s="1"/>
      <c r="G8" s="1" t="s">
        <v>9</v>
      </c>
      <c r="H8" s="1"/>
      <c r="I8" s="5">
        <v>6792915.3200000003</v>
      </c>
      <c r="J8" s="1"/>
      <c r="K8" s="5"/>
    </row>
    <row r="9" spans="1:12">
      <c r="A9" s="1" t="s">
        <v>10</v>
      </c>
      <c r="B9" s="1"/>
      <c r="C9" s="1"/>
      <c r="D9" s="6">
        <v>0</v>
      </c>
      <c r="E9" s="6"/>
      <c r="F9" s="1"/>
      <c r="G9" s="1" t="s">
        <v>11</v>
      </c>
      <c r="H9" s="1"/>
      <c r="I9" s="5">
        <v>5370288.29</v>
      </c>
      <c r="J9" s="1"/>
      <c r="K9" s="5"/>
      <c r="L9" s="7"/>
    </row>
    <row r="10" spans="1:12">
      <c r="A10" s="1" t="s">
        <v>12</v>
      </c>
      <c r="B10" s="1"/>
      <c r="C10" s="1"/>
      <c r="D10" s="6">
        <v>17350</v>
      </c>
      <c r="E10" s="6"/>
      <c r="F10" s="1"/>
      <c r="G10" s="1" t="s">
        <v>13</v>
      </c>
      <c r="H10" s="1"/>
      <c r="I10" s="5">
        <v>0</v>
      </c>
      <c r="J10" s="1"/>
      <c r="K10" s="1"/>
    </row>
    <row r="11" spans="1:12">
      <c r="A11" s="1" t="s">
        <v>14</v>
      </c>
      <c r="B11" s="1"/>
      <c r="C11" s="1"/>
      <c r="D11" s="6">
        <v>0</v>
      </c>
      <c r="E11" s="6"/>
      <c r="F11" s="1"/>
      <c r="G11" s="1" t="s">
        <v>15</v>
      </c>
      <c r="H11" s="1"/>
      <c r="I11" s="5">
        <v>847189.29</v>
      </c>
      <c r="J11" s="1"/>
      <c r="K11" s="5"/>
    </row>
    <row r="12" spans="1:12">
      <c r="A12" s="1" t="s">
        <v>16</v>
      </c>
      <c r="B12" s="1"/>
      <c r="C12" s="1"/>
      <c r="D12" s="6">
        <v>5000</v>
      </c>
      <c r="E12" s="6"/>
      <c r="F12" s="1"/>
      <c r="G12" s="1" t="s">
        <v>17</v>
      </c>
      <c r="H12" s="1"/>
      <c r="I12" s="5">
        <v>470706</v>
      </c>
      <c r="J12" s="1"/>
      <c r="K12" s="5"/>
    </row>
    <row r="13" spans="1:12">
      <c r="A13" s="1" t="s">
        <v>18</v>
      </c>
      <c r="B13" s="1"/>
      <c r="C13" s="1"/>
      <c r="D13" s="6">
        <v>0</v>
      </c>
      <c r="E13" s="6"/>
      <c r="F13" s="1"/>
      <c r="G13" s="1" t="s">
        <v>19</v>
      </c>
      <c r="H13" s="1"/>
      <c r="I13" s="5">
        <v>4150614.38</v>
      </c>
      <c r="J13" s="1"/>
      <c r="K13" s="5"/>
      <c r="L13" s="7"/>
    </row>
    <row r="14" spans="1:12">
      <c r="A14" s="1" t="s">
        <v>20</v>
      </c>
      <c r="B14" s="1"/>
      <c r="C14" s="6"/>
      <c r="D14" s="6">
        <v>10670.4</v>
      </c>
      <c r="E14" s="6"/>
      <c r="F14" s="1"/>
      <c r="G14" s="1" t="s">
        <v>21</v>
      </c>
      <c r="H14" s="1"/>
      <c r="I14" s="5"/>
      <c r="J14" s="8"/>
      <c r="K14" s="9"/>
    </row>
    <row r="15" spans="1:12">
      <c r="A15" s="1" t="s">
        <v>22</v>
      </c>
      <c r="B15" s="1"/>
      <c r="C15" s="1"/>
      <c r="D15" s="6">
        <v>698540</v>
      </c>
      <c r="E15" s="6"/>
      <c r="F15" s="1"/>
      <c r="G15" s="1" t="s">
        <v>23</v>
      </c>
      <c r="H15" s="1"/>
      <c r="I15" s="10">
        <v>17631713.279999997</v>
      </c>
      <c r="J15" s="11"/>
      <c r="K15" s="10">
        <v>17631713.279999997</v>
      </c>
    </row>
    <row r="16" spans="1:12">
      <c r="A16" s="1" t="s">
        <v>24</v>
      </c>
      <c r="B16" s="1"/>
      <c r="C16" s="1"/>
      <c r="D16" s="6">
        <v>48781</v>
      </c>
      <c r="E16" s="6"/>
      <c r="F16" s="1"/>
      <c r="G16" s="4"/>
      <c r="H16" s="1"/>
      <c r="I16" s="1"/>
      <c r="J16" s="1"/>
      <c r="K16" s="1"/>
    </row>
    <row r="17" spans="1:16">
      <c r="A17" s="1" t="s">
        <v>25</v>
      </c>
      <c r="B17" s="1"/>
      <c r="C17" s="1"/>
      <c r="D17" s="6">
        <v>53927.389999999992</v>
      </c>
      <c r="E17" s="6"/>
      <c r="F17" s="1"/>
      <c r="G17" s="4" t="s">
        <v>5</v>
      </c>
      <c r="H17" s="1"/>
      <c r="I17" s="1"/>
      <c r="J17" s="1"/>
      <c r="K17" s="1"/>
      <c r="M17" s="12" t="s">
        <v>26</v>
      </c>
    </row>
    <row r="18" spans="1:16">
      <c r="A18" s="1" t="s">
        <v>27</v>
      </c>
      <c r="B18" s="1"/>
      <c r="C18" s="6"/>
      <c r="D18" s="6">
        <v>333227.92000000004</v>
      </c>
      <c r="E18" s="6"/>
      <c r="F18" s="1"/>
      <c r="G18" s="1" t="s">
        <v>28</v>
      </c>
      <c r="H18" s="1"/>
      <c r="I18" s="1"/>
      <c r="J18" s="1"/>
      <c r="K18" s="5">
        <v>1864934.74</v>
      </c>
      <c r="L18" s="7"/>
    </row>
    <row r="19" spans="1:16">
      <c r="A19" s="1" t="s">
        <v>29</v>
      </c>
      <c r="B19" s="1"/>
      <c r="C19" s="1"/>
      <c r="D19" s="6">
        <v>378.43000000000006</v>
      </c>
      <c r="E19" s="6"/>
      <c r="F19" s="1"/>
      <c r="G19" s="1" t="s">
        <v>30</v>
      </c>
      <c r="H19" s="1"/>
      <c r="I19" s="1"/>
      <c r="J19" s="1"/>
      <c r="K19" s="5">
        <v>1742242.67</v>
      </c>
    </row>
    <row r="20" spans="1:16">
      <c r="A20" s="1" t="s">
        <v>31</v>
      </c>
      <c r="B20" s="1"/>
      <c r="C20" s="1"/>
      <c r="D20" s="6">
        <v>13000</v>
      </c>
      <c r="E20" s="6"/>
      <c r="F20" s="1"/>
      <c r="G20" s="1" t="s">
        <v>32</v>
      </c>
      <c r="H20" s="1"/>
      <c r="I20" s="1"/>
      <c r="J20" s="1"/>
      <c r="K20" s="10">
        <v>21238890.689999998</v>
      </c>
    </row>
    <row r="21" spans="1:16">
      <c r="A21" s="1" t="s">
        <v>33</v>
      </c>
      <c r="B21" s="1"/>
      <c r="C21" s="1"/>
      <c r="D21" s="6">
        <v>5800</v>
      </c>
      <c r="E21" s="6"/>
      <c r="F21" s="1"/>
      <c r="G21" s="1"/>
      <c r="H21" s="1"/>
      <c r="I21" s="1"/>
      <c r="J21" s="1"/>
      <c r="K21" s="13"/>
    </row>
    <row r="22" spans="1:16">
      <c r="A22" s="1" t="s">
        <v>34</v>
      </c>
      <c r="B22" s="1"/>
      <c r="C22" s="1"/>
      <c r="D22" s="6">
        <v>0</v>
      </c>
      <c r="E22" s="6"/>
      <c r="F22" s="1"/>
      <c r="G22" s="1"/>
      <c r="H22" s="1"/>
      <c r="I22" s="1"/>
      <c r="J22" s="1"/>
      <c r="K22" s="1"/>
    </row>
    <row r="23" spans="1:16">
      <c r="A23" s="1" t="s">
        <v>35</v>
      </c>
      <c r="B23" s="1"/>
      <c r="C23" s="1"/>
      <c r="D23" s="6">
        <v>235332.75</v>
      </c>
      <c r="E23" s="6"/>
      <c r="F23" s="1"/>
      <c r="G23" s="4" t="s">
        <v>36</v>
      </c>
      <c r="H23" s="14" t="s">
        <v>37</v>
      </c>
      <c r="I23" s="14">
        <v>44592</v>
      </c>
      <c r="J23" s="5"/>
      <c r="K23" s="1"/>
    </row>
    <row r="24" spans="1:16">
      <c r="A24" s="1" t="s">
        <v>38</v>
      </c>
      <c r="B24" s="1"/>
      <c r="C24" s="1"/>
      <c r="D24" s="6">
        <v>2384.59</v>
      </c>
      <c r="E24" s="6"/>
      <c r="F24" s="1"/>
      <c r="G24" s="1" t="s">
        <v>39</v>
      </c>
      <c r="H24" s="1"/>
      <c r="I24" s="5">
        <v>37194.28</v>
      </c>
      <c r="J24" s="1"/>
      <c r="K24" s="1"/>
    </row>
    <row r="25" spans="1:16">
      <c r="A25" s="1" t="s">
        <v>40</v>
      </c>
      <c r="B25" s="1"/>
      <c r="C25" s="1"/>
      <c r="D25" s="6">
        <v>24168.969999999998</v>
      </c>
      <c r="E25" s="6"/>
      <c r="F25" s="1"/>
      <c r="G25" s="1" t="s">
        <v>41</v>
      </c>
      <c r="H25" s="1"/>
      <c r="I25" s="5">
        <v>25000</v>
      </c>
      <c r="J25" s="1"/>
      <c r="K25" s="5"/>
    </row>
    <row r="26" spans="1:16">
      <c r="A26" s="1" t="s">
        <v>42</v>
      </c>
      <c r="B26" s="1"/>
      <c r="C26" s="1"/>
      <c r="D26" s="6">
        <v>80440</v>
      </c>
      <c r="E26" s="6"/>
      <c r="F26" s="1"/>
      <c r="G26" s="1" t="s">
        <v>43</v>
      </c>
      <c r="H26" s="1"/>
      <c r="I26" s="5">
        <v>5000</v>
      </c>
      <c r="J26" s="1"/>
      <c r="K26" s="1"/>
    </row>
    <row r="27" spans="1:16">
      <c r="A27" s="1" t="s">
        <v>44</v>
      </c>
      <c r="B27" s="1"/>
      <c r="C27" s="1"/>
      <c r="D27" s="1"/>
      <c r="E27" s="1"/>
      <c r="F27" s="1"/>
      <c r="G27" s="1" t="s">
        <v>45</v>
      </c>
      <c r="H27" s="1"/>
      <c r="I27" s="15">
        <v>16156436.130000001</v>
      </c>
      <c r="J27" s="5"/>
      <c r="K27" s="5"/>
      <c r="L27" s="7"/>
      <c r="P27" s="7"/>
    </row>
    <row r="28" spans="1:16">
      <c r="A28" s="1" t="s">
        <v>46</v>
      </c>
      <c r="B28" s="1"/>
      <c r="C28" s="1"/>
      <c r="D28" s="6">
        <v>880839.29</v>
      </c>
      <c r="E28" s="1"/>
      <c r="F28" s="1"/>
      <c r="G28" s="1" t="s">
        <v>47</v>
      </c>
      <c r="H28" s="1"/>
      <c r="I28" s="15">
        <v>173967.02</v>
      </c>
      <c r="J28" s="1"/>
      <c r="K28" s="5"/>
      <c r="L28" s="7"/>
      <c r="P28" s="7"/>
    </row>
    <row r="29" spans="1:16">
      <c r="A29" s="1" t="s">
        <v>48</v>
      </c>
      <c r="B29" s="1"/>
      <c r="C29" s="1"/>
      <c r="D29" s="6">
        <v>12159.130000000001</v>
      </c>
      <c r="E29" s="1"/>
      <c r="F29" s="1"/>
      <c r="G29" s="1" t="s">
        <v>49</v>
      </c>
      <c r="H29" s="1"/>
      <c r="I29" s="15">
        <v>5092.5600000000004</v>
      </c>
      <c r="J29" s="1"/>
      <c r="K29" s="1"/>
      <c r="L29" s="16"/>
      <c r="P29" s="7"/>
    </row>
    <row r="30" spans="1:16">
      <c r="A30" s="1" t="s">
        <v>50</v>
      </c>
      <c r="B30" s="1"/>
      <c r="C30" s="1"/>
      <c r="D30" s="6">
        <v>1579271.7100000002</v>
      </c>
      <c r="E30" s="1"/>
      <c r="F30" s="1"/>
      <c r="G30" s="1" t="s">
        <v>51</v>
      </c>
      <c r="H30" s="1"/>
      <c r="I30" s="17">
        <v>7028.31</v>
      </c>
      <c r="J30" s="1"/>
      <c r="K30" s="1"/>
      <c r="L30" s="16"/>
      <c r="P30" s="7"/>
    </row>
    <row r="31" spans="1:16">
      <c r="A31" s="1" t="s">
        <v>52</v>
      </c>
      <c r="B31" s="1"/>
      <c r="C31" s="1"/>
      <c r="D31" s="5">
        <v>0</v>
      </c>
      <c r="E31" s="1"/>
      <c r="F31" s="1"/>
      <c r="G31" s="1" t="s">
        <v>53</v>
      </c>
      <c r="H31" s="1"/>
      <c r="I31" s="17">
        <v>2197172.67</v>
      </c>
      <c r="J31" s="18"/>
      <c r="K31" s="13"/>
      <c r="L31" s="16"/>
      <c r="P31" s="7"/>
    </row>
    <row r="32" spans="1:16">
      <c r="A32" s="1" t="s">
        <v>54</v>
      </c>
      <c r="B32" s="1"/>
      <c r="C32" s="1"/>
      <c r="D32" s="5">
        <v>0</v>
      </c>
      <c r="E32" s="1"/>
      <c r="F32" s="1"/>
      <c r="G32" s="1" t="s">
        <v>55</v>
      </c>
      <c r="H32" s="1"/>
      <c r="I32" s="17">
        <v>5254.67</v>
      </c>
      <c r="J32" s="19"/>
      <c r="K32" s="13"/>
      <c r="L32" s="16"/>
      <c r="P32" s="7"/>
    </row>
    <row r="33" spans="1:16">
      <c r="A33" s="1" t="s">
        <v>56</v>
      </c>
      <c r="B33" s="1"/>
      <c r="C33" s="1"/>
      <c r="D33" s="6">
        <v>1684938.1400000001</v>
      </c>
      <c r="E33" s="1"/>
      <c r="F33" s="1"/>
      <c r="G33" s="1" t="s">
        <v>57</v>
      </c>
      <c r="H33" s="1"/>
      <c r="I33" s="17">
        <v>74039.829999985726</v>
      </c>
      <c r="J33" s="19"/>
      <c r="K33" s="13"/>
      <c r="L33" s="16"/>
      <c r="P33" s="7"/>
    </row>
    <row r="34" spans="1:16">
      <c r="A34" s="1" t="s">
        <v>58</v>
      </c>
      <c r="B34" s="1"/>
      <c r="C34" s="1"/>
      <c r="D34" s="6">
        <v>9474086.3800000008</v>
      </c>
      <c r="E34" s="1"/>
      <c r="F34" s="1"/>
      <c r="G34" s="1" t="s">
        <v>59</v>
      </c>
      <c r="H34" s="1"/>
      <c r="I34" s="13">
        <v>8000000</v>
      </c>
      <c r="J34" s="1"/>
      <c r="K34" s="17"/>
      <c r="L34" s="16"/>
      <c r="P34" s="7"/>
    </row>
    <row r="35" spans="1:16">
      <c r="A35" s="1" t="s">
        <v>60</v>
      </c>
      <c r="B35" s="1"/>
      <c r="C35" s="1"/>
      <c r="D35" s="6">
        <v>2888666</v>
      </c>
      <c r="E35" s="1"/>
      <c r="F35" s="1"/>
      <c r="G35" s="1" t="s">
        <v>61</v>
      </c>
      <c r="H35" s="1"/>
      <c r="I35" s="9">
        <v>53000000</v>
      </c>
      <c r="J35" s="8"/>
      <c r="K35" s="9"/>
    </row>
    <row r="36" spans="1:16">
      <c r="A36" s="1" t="s">
        <v>62</v>
      </c>
      <c r="B36" s="1"/>
      <c r="C36" s="1"/>
      <c r="D36" s="6">
        <v>9087.48</v>
      </c>
      <c r="E36" s="5"/>
      <c r="F36" s="1"/>
      <c r="G36" s="1" t="s">
        <v>63</v>
      </c>
      <c r="H36" s="1"/>
      <c r="I36" s="10">
        <v>79686185.469999984</v>
      </c>
      <c r="J36" s="11"/>
      <c r="K36" s="10">
        <v>79686185.469999984</v>
      </c>
    </row>
    <row r="37" spans="1:16">
      <c r="A37" s="1" t="s">
        <v>64</v>
      </c>
      <c r="B37" s="1"/>
      <c r="C37" s="1"/>
      <c r="D37" s="5">
        <v>18571267.240000002</v>
      </c>
      <c r="E37" s="10">
        <v>18571267.240000002</v>
      </c>
      <c r="F37" s="1"/>
      <c r="G37" s="1"/>
      <c r="H37" s="1"/>
      <c r="I37" s="1"/>
      <c r="J37" s="1"/>
      <c r="K37" s="1"/>
    </row>
    <row r="38" spans="1:16" ht="6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6">
      <c r="A39" s="4" t="s">
        <v>5</v>
      </c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6">
      <c r="A40" s="1" t="s">
        <v>65</v>
      </c>
      <c r="B40" s="1"/>
      <c r="C40" s="1"/>
      <c r="D40" s="1"/>
      <c r="E40" s="5">
        <v>1327476.19</v>
      </c>
      <c r="F40" s="1"/>
      <c r="G40" s="1"/>
      <c r="H40" s="1"/>
      <c r="I40" s="1"/>
      <c r="J40" s="1"/>
      <c r="K40" s="1"/>
    </row>
    <row r="41" spans="1:16" ht="10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6">
      <c r="A42" s="1" t="s">
        <v>66</v>
      </c>
      <c r="B42" s="1"/>
      <c r="C42" s="1"/>
      <c r="D42" s="1"/>
      <c r="E42" s="20">
        <v>100925076.16</v>
      </c>
      <c r="F42" s="1"/>
      <c r="G42" s="1" t="s">
        <v>67</v>
      </c>
      <c r="H42" s="1"/>
      <c r="I42" s="1"/>
      <c r="J42" s="1"/>
      <c r="K42" s="20">
        <v>100925076.15999998</v>
      </c>
    </row>
    <row r="44" spans="1:16">
      <c r="G44" s="21">
        <f>+E42-K42</f>
        <v>0</v>
      </c>
    </row>
  </sheetData>
  <pageMargins left="0.39370078740157483" right="0" top="0.39370078740157483" bottom="0" header="0" footer="0"/>
  <pageSetup paperSize="9" orientation="landscape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E18" sqref="E18"/>
    </sheetView>
  </sheetViews>
  <sheetFormatPr baseColWidth="10" defaultRowHeight="12.75"/>
  <cols>
    <col min="1" max="1" width="20.5703125" style="2" customWidth="1"/>
    <col min="2" max="2" width="11.42578125" style="2"/>
    <col min="3" max="3" width="10.42578125" style="2" customWidth="1"/>
    <col min="4" max="4" width="13.85546875" style="2" customWidth="1"/>
    <col min="5" max="5" width="13.7109375" style="2" bestFit="1" customWidth="1"/>
    <col min="6" max="6" width="5" style="2" customWidth="1"/>
    <col min="7" max="7" width="24.42578125" style="2" customWidth="1"/>
    <col min="8" max="8" width="11.42578125" style="2"/>
    <col min="9" max="9" width="13.42578125" style="2" customWidth="1"/>
    <col min="10" max="10" width="13.140625" style="2" customWidth="1"/>
    <col min="11" max="11" width="13.42578125" style="2" customWidth="1"/>
    <col min="12" max="12" width="13.28515625" style="2" bestFit="1" customWidth="1"/>
    <col min="13" max="249" width="11.42578125" style="2"/>
    <col min="250" max="250" width="20.5703125" style="2" customWidth="1"/>
    <col min="251" max="251" width="11.42578125" style="2"/>
    <col min="252" max="252" width="10.42578125" style="2" customWidth="1"/>
    <col min="253" max="253" width="13.85546875" style="2" customWidth="1"/>
    <col min="254" max="254" width="13.7109375" style="2" bestFit="1" customWidth="1"/>
    <col min="255" max="255" width="5" style="2" customWidth="1"/>
    <col min="256" max="256" width="24.42578125" style="2" customWidth="1"/>
    <col min="257" max="257" width="11.42578125" style="2"/>
    <col min="258" max="258" width="13.42578125" style="2" customWidth="1"/>
    <col min="259" max="259" width="13.140625" style="2" customWidth="1"/>
    <col min="260" max="260" width="13.42578125" style="2" customWidth="1"/>
    <col min="261" max="261" width="13.28515625" style="2" bestFit="1" customWidth="1"/>
    <col min="262" max="505" width="11.42578125" style="2"/>
    <col min="506" max="506" width="20.5703125" style="2" customWidth="1"/>
    <col min="507" max="507" width="11.42578125" style="2"/>
    <col min="508" max="508" width="10.42578125" style="2" customWidth="1"/>
    <col min="509" max="509" width="13.85546875" style="2" customWidth="1"/>
    <col min="510" max="510" width="13.7109375" style="2" bestFit="1" customWidth="1"/>
    <col min="511" max="511" width="5" style="2" customWidth="1"/>
    <col min="512" max="512" width="24.42578125" style="2" customWidth="1"/>
    <col min="513" max="513" width="11.42578125" style="2"/>
    <col min="514" max="514" width="13.42578125" style="2" customWidth="1"/>
    <col min="515" max="515" width="13.140625" style="2" customWidth="1"/>
    <col min="516" max="516" width="13.42578125" style="2" customWidth="1"/>
    <col min="517" max="517" width="13.28515625" style="2" bestFit="1" customWidth="1"/>
    <col min="518" max="761" width="11.42578125" style="2"/>
    <col min="762" max="762" width="20.5703125" style="2" customWidth="1"/>
    <col min="763" max="763" width="11.42578125" style="2"/>
    <col min="764" max="764" width="10.42578125" style="2" customWidth="1"/>
    <col min="765" max="765" width="13.85546875" style="2" customWidth="1"/>
    <col min="766" max="766" width="13.7109375" style="2" bestFit="1" customWidth="1"/>
    <col min="767" max="767" width="5" style="2" customWidth="1"/>
    <col min="768" max="768" width="24.42578125" style="2" customWidth="1"/>
    <col min="769" max="769" width="11.42578125" style="2"/>
    <col min="770" max="770" width="13.42578125" style="2" customWidth="1"/>
    <col min="771" max="771" width="13.140625" style="2" customWidth="1"/>
    <col min="772" max="772" width="13.42578125" style="2" customWidth="1"/>
    <col min="773" max="773" width="13.28515625" style="2" bestFit="1" customWidth="1"/>
    <col min="774" max="1017" width="11.42578125" style="2"/>
    <col min="1018" max="1018" width="20.5703125" style="2" customWidth="1"/>
    <col min="1019" max="1019" width="11.42578125" style="2"/>
    <col min="1020" max="1020" width="10.42578125" style="2" customWidth="1"/>
    <col min="1021" max="1021" width="13.85546875" style="2" customWidth="1"/>
    <col min="1022" max="1022" width="13.7109375" style="2" bestFit="1" customWidth="1"/>
    <col min="1023" max="1023" width="5" style="2" customWidth="1"/>
    <col min="1024" max="1024" width="24.42578125" style="2" customWidth="1"/>
    <col min="1025" max="1025" width="11.42578125" style="2"/>
    <col min="1026" max="1026" width="13.42578125" style="2" customWidth="1"/>
    <col min="1027" max="1027" width="13.140625" style="2" customWidth="1"/>
    <col min="1028" max="1028" width="13.42578125" style="2" customWidth="1"/>
    <col min="1029" max="1029" width="13.28515625" style="2" bestFit="1" customWidth="1"/>
    <col min="1030" max="1273" width="11.42578125" style="2"/>
    <col min="1274" max="1274" width="20.5703125" style="2" customWidth="1"/>
    <col min="1275" max="1275" width="11.42578125" style="2"/>
    <col min="1276" max="1276" width="10.42578125" style="2" customWidth="1"/>
    <col min="1277" max="1277" width="13.85546875" style="2" customWidth="1"/>
    <col min="1278" max="1278" width="13.7109375" style="2" bestFit="1" customWidth="1"/>
    <col min="1279" max="1279" width="5" style="2" customWidth="1"/>
    <col min="1280" max="1280" width="24.42578125" style="2" customWidth="1"/>
    <col min="1281" max="1281" width="11.42578125" style="2"/>
    <col min="1282" max="1282" width="13.42578125" style="2" customWidth="1"/>
    <col min="1283" max="1283" width="13.140625" style="2" customWidth="1"/>
    <col min="1284" max="1284" width="13.42578125" style="2" customWidth="1"/>
    <col min="1285" max="1285" width="13.28515625" style="2" bestFit="1" customWidth="1"/>
    <col min="1286" max="1529" width="11.42578125" style="2"/>
    <col min="1530" max="1530" width="20.5703125" style="2" customWidth="1"/>
    <col min="1531" max="1531" width="11.42578125" style="2"/>
    <col min="1532" max="1532" width="10.42578125" style="2" customWidth="1"/>
    <col min="1533" max="1533" width="13.85546875" style="2" customWidth="1"/>
    <col min="1534" max="1534" width="13.7109375" style="2" bestFit="1" customWidth="1"/>
    <col min="1535" max="1535" width="5" style="2" customWidth="1"/>
    <col min="1536" max="1536" width="24.42578125" style="2" customWidth="1"/>
    <col min="1537" max="1537" width="11.42578125" style="2"/>
    <col min="1538" max="1538" width="13.42578125" style="2" customWidth="1"/>
    <col min="1539" max="1539" width="13.140625" style="2" customWidth="1"/>
    <col min="1540" max="1540" width="13.42578125" style="2" customWidth="1"/>
    <col min="1541" max="1541" width="13.28515625" style="2" bestFit="1" customWidth="1"/>
    <col min="1542" max="1785" width="11.42578125" style="2"/>
    <col min="1786" max="1786" width="20.5703125" style="2" customWidth="1"/>
    <col min="1787" max="1787" width="11.42578125" style="2"/>
    <col min="1788" max="1788" width="10.42578125" style="2" customWidth="1"/>
    <col min="1789" max="1789" width="13.85546875" style="2" customWidth="1"/>
    <col min="1790" max="1790" width="13.7109375" style="2" bestFit="1" customWidth="1"/>
    <col min="1791" max="1791" width="5" style="2" customWidth="1"/>
    <col min="1792" max="1792" width="24.42578125" style="2" customWidth="1"/>
    <col min="1793" max="1793" width="11.42578125" style="2"/>
    <col min="1794" max="1794" width="13.42578125" style="2" customWidth="1"/>
    <col min="1795" max="1795" width="13.140625" style="2" customWidth="1"/>
    <col min="1796" max="1796" width="13.42578125" style="2" customWidth="1"/>
    <col min="1797" max="1797" width="13.28515625" style="2" bestFit="1" customWidth="1"/>
    <col min="1798" max="2041" width="11.42578125" style="2"/>
    <col min="2042" max="2042" width="20.5703125" style="2" customWidth="1"/>
    <col min="2043" max="2043" width="11.42578125" style="2"/>
    <col min="2044" max="2044" width="10.42578125" style="2" customWidth="1"/>
    <col min="2045" max="2045" width="13.85546875" style="2" customWidth="1"/>
    <col min="2046" max="2046" width="13.7109375" style="2" bestFit="1" customWidth="1"/>
    <col min="2047" max="2047" width="5" style="2" customWidth="1"/>
    <col min="2048" max="2048" width="24.42578125" style="2" customWidth="1"/>
    <col min="2049" max="2049" width="11.42578125" style="2"/>
    <col min="2050" max="2050" width="13.42578125" style="2" customWidth="1"/>
    <col min="2051" max="2051" width="13.140625" style="2" customWidth="1"/>
    <col min="2052" max="2052" width="13.42578125" style="2" customWidth="1"/>
    <col min="2053" max="2053" width="13.28515625" style="2" bestFit="1" customWidth="1"/>
    <col min="2054" max="2297" width="11.42578125" style="2"/>
    <col min="2298" max="2298" width="20.5703125" style="2" customWidth="1"/>
    <col min="2299" max="2299" width="11.42578125" style="2"/>
    <col min="2300" max="2300" width="10.42578125" style="2" customWidth="1"/>
    <col min="2301" max="2301" width="13.85546875" style="2" customWidth="1"/>
    <col min="2302" max="2302" width="13.7109375" style="2" bestFit="1" customWidth="1"/>
    <col min="2303" max="2303" width="5" style="2" customWidth="1"/>
    <col min="2304" max="2304" width="24.42578125" style="2" customWidth="1"/>
    <col min="2305" max="2305" width="11.42578125" style="2"/>
    <col min="2306" max="2306" width="13.42578125" style="2" customWidth="1"/>
    <col min="2307" max="2307" width="13.140625" style="2" customWidth="1"/>
    <col min="2308" max="2308" width="13.42578125" style="2" customWidth="1"/>
    <col min="2309" max="2309" width="13.28515625" style="2" bestFit="1" customWidth="1"/>
    <col min="2310" max="2553" width="11.42578125" style="2"/>
    <col min="2554" max="2554" width="20.5703125" style="2" customWidth="1"/>
    <col min="2555" max="2555" width="11.42578125" style="2"/>
    <col min="2556" max="2556" width="10.42578125" style="2" customWidth="1"/>
    <col min="2557" max="2557" width="13.85546875" style="2" customWidth="1"/>
    <col min="2558" max="2558" width="13.7109375" style="2" bestFit="1" customWidth="1"/>
    <col min="2559" max="2559" width="5" style="2" customWidth="1"/>
    <col min="2560" max="2560" width="24.42578125" style="2" customWidth="1"/>
    <col min="2561" max="2561" width="11.42578125" style="2"/>
    <col min="2562" max="2562" width="13.42578125" style="2" customWidth="1"/>
    <col min="2563" max="2563" width="13.140625" style="2" customWidth="1"/>
    <col min="2564" max="2564" width="13.42578125" style="2" customWidth="1"/>
    <col min="2565" max="2565" width="13.28515625" style="2" bestFit="1" customWidth="1"/>
    <col min="2566" max="2809" width="11.42578125" style="2"/>
    <col min="2810" max="2810" width="20.5703125" style="2" customWidth="1"/>
    <col min="2811" max="2811" width="11.42578125" style="2"/>
    <col min="2812" max="2812" width="10.42578125" style="2" customWidth="1"/>
    <col min="2813" max="2813" width="13.85546875" style="2" customWidth="1"/>
    <col min="2814" max="2814" width="13.7109375" style="2" bestFit="1" customWidth="1"/>
    <col min="2815" max="2815" width="5" style="2" customWidth="1"/>
    <col min="2816" max="2816" width="24.42578125" style="2" customWidth="1"/>
    <col min="2817" max="2817" width="11.42578125" style="2"/>
    <col min="2818" max="2818" width="13.42578125" style="2" customWidth="1"/>
    <col min="2819" max="2819" width="13.140625" style="2" customWidth="1"/>
    <col min="2820" max="2820" width="13.42578125" style="2" customWidth="1"/>
    <col min="2821" max="2821" width="13.28515625" style="2" bestFit="1" customWidth="1"/>
    <col min="2822" max="3065" width="11.42578125" style="2"/>
    <col min="3066" max="3066" width="20.5703125" style="2" customWidth="1"/>
    <col min="3067" max="3067" width="11.42578125" style="2"/>
    <col min="3068" max="3068" width="10.42578125" style="2" customWidth="1"/>
    <col min="3069" max="3069" width="13.85546875" style="2" customWidth="1"/>
    <col min="3070" max="3070" width="13.7109375" style="2" bestFit="1" customWidth="1"/>
    <col min="3071" max="3071" width="5" style="2" customWidth="1"/>
    <col min="3072" max="3072" width="24.42578125" style="2" customWidth="1"/>
    <col min="3073" max="3073" width="11.42578125" style="2"/>
    <col min="3074" max="3074" width="13.42578125" style="2" customWidth="1"/>
    <col min="3075" max="3075" width="13.140625" style="2" customWidth="1"/>
    <col min="3076" max="3076" width="13.42578125" style="2" customWidth="1"/>
    <col min="3077" max="3077" width="13.28515625" style="2" bestFit="1" customWidth="1"/>
    <col min="3078" max="3321" width="11.42578125" style="2"/>
    <col min="3322" max="3322" width="20.5703125" style="2" customWidth="1"/>
    <col min="3323" max="3323" width="11.42578125" style="2"/>
    <col min="3324" max="3324" width="10.42578125" style="2" customWidth="1"/>
    <col min="3325" max="3325" width="13.85546875" style="2" customWidth="1"/>
    <col min="3326" max="3326" width="13.7109375" style="2" bestFit="1" customWidth="1"/>
    <col min="3327" max="3327" width="5" style="2" customWidth="1"/>
    <col min="3328" max="3328" width="24.42578125" style="2" customWidth="1"/>
    <col min="3329" max="3329" width="11.42578125" style="2"/>
    <col min="3330" max="3330" width="13.42578125" style="2" customWidth="1"/>
    <col min="3331" max="3331" width="13.140625" style="2" customWidth="1"/>
    <col min="3332" max="3332" width="13.42578125" style="2" customWidth="1"/>
    <col min="3333" max="3333" width="13.28515625" style="2" bestFit="1" customWidth="1"/>
    <col min="3334" max="3577" width="11.42578125" style="2"/>
    <col min="3578" max="3578" width="20.5703125" style="2" customWidth="1"/>
    <col min="3579" max="3579" width="11.42578125" style="2"/>
    <col min="3580" max="3580" width="10.42578125" style="2" customWidth="1"/>
    <col min="3581" max="3581" width="13.85546875" style="2" customWidth="1"/>
    <col min="3582" max="3582" width="13.7109375" style="2" bestFit="1" customWidth="1"/>
    <col min="3583" max="3583" width="5" style="2" customWidth="1"/>
    <col min="3584" max="3584" width="24.42578125" style="2" customWidth="1"/>
    <col min="3585" max="3585" width="11.42578125" style="2"/>
    <col min="3586" max="3586" width="13.42578125" style="2" customWidth="1"/>
    <col min="3587" max="3587" width="13.140625" style="2" customWidth="1"/>
    <col min="3588" max="3588" width="13.42578125" style="2" customWidth="1"/>
    <col min="3589" max="3589" width="13.28515625" style="2" bestFit="1" customWidth="1"/>
    <col min="3590" max="3833" width="11.42578125" style="2"/>
    <col min="3834" max="3834" width="20.5703125" style="2" customWidth="1"/>
    <col min="3835" max="3835" width="11.42578125" style="2"/>
    <col min="3836" max="3836" width="10.42578125" style="2" customWidth="1"/>
    <col min="3837" max="3837" width="13.85546875" style="2" customWidth="1"/>
    <col min="3838" max="3838" width="13.7109375" style="2" bestFit="1" customWidth="1"/>
    <col min="3839" max="3839" width="5" style="2" customWidth="1"/>
    <col min="3840" max="3840" width="24.42578125" style="2" customWidth="1"/>
    <col min="3841" max="3841" width="11.42578125" style="2"/>
    <col min="3842" max="3842" width="13.42578125" style="2" customWidth="1"/>
    <col min="3843" max="3843" width="13.140625" style="2" customWidth="1"/>
    <col min="3844" max="3844" width="13.42578125" style="2" customWidth="1"/>
    <col min="3845" max="3845" width="13.28515625" style="2" bestFit="1" customWidth="1"/>
    <col min="3846" max="4089" width="11.42578125" style="2"/>
    <col min="4090" max="4090" width="20.5703125" style="2" customWidth="1"/>
    <col min="4091" max="4091" width="11.42578125" style="2"/>
    <col min="4092" max="4092" width="10.42578125" style="2" customWidth="1"/>
    <col min="4093" max="4093" width="13.85546875" style="2" customWidth="1"/>
    <col min="4094" max="4094" width="13.7109375" style="2" bestFit="1" customWidth="1"/>
    <col min="4095" max="4095" width="5" style="2" customWidth="1"/>
    <col min="4096" max="4096" width="24.42578125" style="2" customWidth="1"/>
    <col min="4097" max="4097" width="11.42578125" style="2"/>
    <col min="4098" max="4098" width="13.42578125" style="2" customWidth="1"/>
    <col min="4099" max="4099" width="13.140625" style="2" customWidth="1"/>
    <col min="4100" max="4100" width="13.42578125" style="2" customWidth="1"/>
    <col min="4101" max="4101" width="13.28515625" style="2" bestFit="1" customWidth="1"/>
    <col min="4102" max="4345" width="11.42578125" style="2"/>
    <col min="4346" max="4346" width="20.5703125" style="2" customWidth="1"/>
    <col min="4347" max="4347" width="11.42578125" style="2"/>
    <col min="4348" max="4348" width="10.42578125" style="2" customWidth="1"/>
    <col min="4349" max="4349" width="13.85546875" style="2" customWidth="1"/>
    <col min="4350" max="4350" width="13.7109375" style="2" bestFit="1" customWidth="1"/>
    <col min="4351" max="4351" width="5" style="2" customWidth="1"/>
    <col min="4352" max="4352" width="24.42578125" style="2" customWidth="1"/>
    <col min="4353" max="4353" width="11.42578125" style="2"/>
    <col min="4354" max="4354" width="13.42578125" style="2" customWidth="1"/>
    <col min="4355" max="4355" width="13.140625" style="2" customWidth="1"/>
    <col min="4356" max="4356" width="13.42578125" style="2" customWidth="1"/>
    <col min="4357" max="4357" width="13.28515625" style="2" bestFit="1" customWidth="1"/>
    <col min="4358" max="4601" width="11.42578125" style="2"/>
    <col min="4602" max="4602" width="20.5703125" style="2" customWidth="1"/>
    <col min="4603" max="4603" width="11.42578125" style="2"/>
    <col min="4604" max="4604" width="10.42578125" style="2" customWidth="1"/>
    <col min="4605" max="4605" width="13.85546875" style="2" customWidth="1"/>
    <col min="4606" max="4606" width="13.7109375" style="2" bestFit="1" customWidth="1"/>
    <col min="4607" max="4607" width="5" style="2" customWidth="1"/>
    <col min="4608" max="4608" width="24.42578125" style="2" customWidth="1"/>
    <col min="4609" max="4609" width="11.42578125" style="2"/>
    <col min="4610" max="4610" width="13.42578125" style="2" customWidth="1"/>
    <col min="4611" max="4611" width="13.140625" style="2" customWidth="1"/>
    <col min="4612" max="4612" width="13.42578125" style="2" customWidth="1"/>
    <col min="4613" max="4613" width="13.28515625" style="2" bestFit="1" customWidth="1"/>
    <col min="4614" max="4857" width="11.42578125" style="2"/>
    <col min="4858" max="4858" width="20.5703125" style="2" customWidth="1"/>
    <col min="4859" max="4859" width="11.42578125" style="2"/>
    <col min="4860" max="4860" width="10.42578125" style="2" customWidth="1"/>
    <col min="4861" max="4861" width="13.85546875" style="2" customWidth="1"/>
    <col min="4862" max="4862" width="13.7109375" style="2" bestFit="1" customWidth="1"/>
    <col min="4863" max="4863" width="5" style="2" customWidth="1"/>
    <col min="4864" max="4864" width="24.42578125" style="2" customWidth="1"/>
    <col min="4865" max="4865" width="11.42578125" style="2"/>
    <col min="4866" max="4866" width="13.42578125" style="2" customWidth="1"/>
    <col min="4867" max="4867" width="13.140625" style="2" customWidth="1"/>
    <col min="4868" max="4868" width="13.42578125" style="2" customWidth="1"/>
    <col min="4869" max="4869" width="13.28515625" style="2" bestFit="1" customWidth="1"/>
    <col min="4870" max="5113" width="11.42578125" style="2"/>
    <col min="5114" max="5114" width="20.5703125" style="2" customWidth="1"/>
    <col min="5115" max="5115" width="11.42578125" style="2"/>
    <col min="5116" max="5116" width="10.42578125" style="2" customWidth="1"/>
    <col min="5117" max="5117" width="13.85546875" style="2" customWidth="1"/>
    <col min="5118" max="5118" width="13.7109375" style="2" bestFit="1" customWidth="1"/>
    <col min="5119" max="5119" width="5" style="2" customWidth="1"/>
    <col min="5120" max="5120" width="24.42578125" style="2" customWidth="1"/>
    <col min="5121" max="5121" width="11.42578125" style="2"/>
    <col min="5122" max="5122" width="13.42578125" style="2" customWidth="1"/>
    <col min="5123" max="5123" width="13.140625" style="2" customWidth="1"/>
    <col min="5124" max="5124" width="13.42578125" style="2" customWidth="1"/>
    <col min="5125" max="5125" width="13.28515625" style="2" bestFit="1" customWidth="1"/>
    <col min="5126" max="5369" width="11.42578125" style="2"/>
    <col min="5370" max="5370" width="20.5703125" style="2" customWidth="1"/>
    <col min="5371" max="5371" width="11.42578125" style="2"/>
    <col min="5372" max="5372" width="10.42578125" style="2" customWidth="1"/>
    <col min="5373" max="5373" width="13.85546875" style="2" customWidth="1"/>
    <col min="5374" max="5374" width="13.7109375" style="2" bestFit="1" customWidth="1"/>
    <col min="5375" max="5375" width="5" style="2" customWidth="1"/>
    <col min="5376" max="5376" width="24.42578125" style="2" customWidth="1"/>
    <col min="5377" max="5377" width="11.42578125" style="2"/>
    <col min="5378" max="5378" width="13.42578125" style="2" customWidth="1"/>
    <col min="5379" max="5379" width="13.140625" style="2" customWidth="1"/>
    <col min="5380" max="5380" width="13.42578125" style="2" customWidth="1"/>
    <col min="5381" max="5381" width="13.28515625" style="2" bestFit="1" customWidth="1"/>
    <col min="5382" max="5625" width="11.42578125" style="2"/>
    <col min="5626" max="5626" width="20.5703125" style="2" customWidth="1"/>
    <col min="5627" max="5627" width="11.42578125" style="2"/>
    <col min="5628" max="5628" width="10.42578125" style="2" customWidth="1"/>
    <col min="5629" max="5629" width="13.85546875" style="2" customWidth="1"/>
    <col min="5630" max="5630" width="13.7109375" style="2" bestFit="1" customWidth="1"/>
    <col min="5631" max="5631" width="5" style="2" customWidth="1"/>
    <col min="5632" max="5632" width="24.42578125" style="2" customWidth="1"/>
    <col min="5633" max="5633" width="11.42578125" style="2"/>
    <col min="5634" max="5634" width="13.42578125" style="2" customWidth="1"/>
    <col min="5635" max="5635" width="13.140625" style="2" customWidth="1"/>
    <col min="5636" max="5636" width="13.42578125" style="2" customWidth="1"/>
    <col min="5637" max="5637" width="13.28515625" style="2" bestFit="1" customWidth="1"/>
    <col min="5638" max="5881" width="11.42578125" style="2"/>
    <col min="5882" max="5882" width="20.5703125" style="2" customWidth="1"/>
    <col min="5883" max="5883" width="11.42578125" style="2"/>
    <col min="5884" max="5884" width="10.42578125" style="2" customWidth="1"/>
    <col min="5885" max="5885" width="13.85546875" style="2" customWidth="1"/>
    <col min="5886" max="5886" width="13.7109375" style="2" bestFit="1" customWidth="1"/>
    <col min="5887" max="5887" width="5" style="2" customWidth="1"/>
    <col min="5888" max="5888" width="24.42578125" style="2" customWidth="1"/>
    <col min="5889" max="5889" width="11.42578125" style="2"/>
    <col min="5890" max="5890" width="13.42578125" style="2" customWidth="1"/>
    <col min="5891" max="5891" width="13.140625" style="2" customWidth="1"/>
    <col min="5892" max="5892" width="13.42578125" style="2" customWidth="1"/>
    <col min="5893" max="5893" width="13.28515625" style="2" bestFit="1" customWidth="1"/>
    <col min="5894" max="6137" width="11.42578125" style="2"/>
    <col min="6138" max="6138" width="20.5703125" style="2" customWidth="1"/>
    <col min="6139" max="6139" width="11.42578125" style="2"/>
    <col min="6140" max="6140" width="10.42578125" style="2" customWidth="1"/>
    <col min="6141" max="6141" width="13.85546875" style="2" customWidth="1"/>
    <col min="6142" max="6142" width="13.7109375" style="2" bestFit="1" customWidth="1"/>
    <col min="6143" max="6143" width="5" style="2" customWidth="1"/>
    <col min="6144" max="6144" width="24.42578125" style="2" customWidth="1"/>
    <col min="6145" max="6145" width="11.42578125" style="2"/>
    <col min="6146" max="6146" width="13.42578125" style="2" customWidth="1"/>
    <col min="6147" max="6147" width="13.140625" style="2" customWidth="1"/>
    <col min="6148" max="6148" width="13.42578125" style="2" customWidth="1"/>
    <col min="6149" max="6149" width="13.28515625" style="2" bestFit="1" customWidth="1"/>
    <col min="6150" max="6393" width="11.42578125" style="2"/>
    <col min="6394" max="6394" width="20.5703125" style="2" customWidth="1"/>
    <col min="6395" max="6395" width="11.42578125" style="2"/>
    <col min="6396" max="6396" width="10.42578125" style="2" customWidth="1"/>
    <col min="6397" max="6397" width="13.85546875" style="2" customWidth="1"/>
    <col min="6398" max="6398" width="13.7109375" style="2" bestFit="1" customWidth="1"/>
    <col min="6399" max="6399" width="5" style="2" customWidth="1"/>
    <col min="6400" max="6400" width="24.42578125" style="2" customWidth="1"/>
    <col min="6401" max="6401" width="11.42578125" style="2"/>
    <col min="6402" max="6402" width="13.42578125" style="2" customWidth="1"/>
    <col min="6403" max="6403" width="13.140625" style="2" customWidth="1"/>
    <col min="6404" max="6404" width="13.42578125" style="2" customWidth="1"/>
    <col min="6405" max="6405" width="13.28515625" style="2" bestFit="1" customWidth="1"/>
    <col min="6406" max="6649" width="11.42578125" style="2"/>
    <col min="6650" max="6650" width="20.5703125" style="2" customWidth="1"/>
    <col min="6651" max="6651" width="11.42578125" style="2"/>
    <col min="6652" max="6652" width="10.42578125" style="2" customWidth="1"/>
    <col min="6653" max="6653" width="13.85546875" style="2" customWidth="1"/>
    <col min="6654" max="6654" width="13.7109375" style="2" bestFit="1" customWidth="1"/>
    <col min="6655" max="6655" width="5" style="2" customWidth="1"/>
    <col min="6656" max="6656" width="24.42578125" style="2" customWidth="1"/>
    <col min="6657" max="6657" width="11.42578125" style="2"/>
    <col min="6658" max="6658" width="13.42578125" style="2" customWidth="1"/>
    <col min="6659" max="6659" width="13.140625" style="2" customWidth="1"/>
    <col min="6660" max="6660" width="13.42578125" style="2" customWidth="1"/>
    <col min="6661" max="6661" width="13.28515625" style="2" bestFit="1" customWidth="1"/>
    <col min="6662" max="6905" width="11.42578125" style="2"/>
    <col min="6906" max="6906" width="20.5703125" style="2" customWidth="1"/>
    <col min="6907" max="6907" width="11.42578125" style="2"/>
    <col min="6908" max="6908" width="10.42578125" style="2" customWidth="1"/>
    <col min="6909" max="6909" width="13.85546875" style="2" customWidth="1"/>
    <col min="6910" max="6910" width="13.7109375" style="2" bestFit="1" customWidth="1"/>
    <col min="6911" max="6911" width="5" style="2" customWidth="1"/>
    <col min="6912" max="6912" width="24.42578125" style="2" customWidth="1"/>
    <col min="6913" max="6913" width="11.42578125" style="2"/>
    <col min="6914" max="6914" width="13.42578125" style="2" customWidth="1"/>
    <col min="6915" max="6915" width="13.140625" style="2" customWidth="1"/>
    <col min="6916" max="6916" width="13.42578125" style="2" customWidth="1"/>
    <col min="6917" max="6917" width="13.28515625" style="2" bestFit="1" customWidth="1"/>
    <col min="6918" max="7161" width="11.42578125" style="2"/>
    <col min="7162" max="7162" width="20.5703125" style="2" customWidth="1"/>
    <col min="7163" max="7163" width="11.42578125" style="2"/>
    <col min="7164" max="7164" width="10.42578125" style="2" customWidth="1"/>
    <col min="7165" max="7165" width="13.85546875" style="2" customWidth="1"/>
    <col min="7166" max="7166" width="13.7109375" style="2" bestFit="1" customWidth="1"/>
    <col min="7167" max="7167" width="5" style="2" customWidth="1"/>
    <col min="7168" max="7168" width="24.42578125" style="2" customWidth="1"/>
    <col min="7169" max="7169" width="11.42578125" style="2"/>
    <col min="7170" max="7170" width="13.42578125" style="2" customWidth="1"/>
    <col min="7171" max="7171" width="13.140625" style="2" customWidth="1"/>
    <col min="7172" max="7172" width="13.42578125" style="2" customWidth="1"/>
    <col min="7173" max="7173" width="13.28515625" style="2" bestFit="1" customWidth="1"/>
    <col min="7174" max="7417" width="11.42578125" style="2"/>
    <col min="7418" max="7418" width="20.5703125" style="2" customWidth="1"/>
    <col min="7419" max="7419" width="11.42578125" style="2"/>
    <col min="7420" max="7420" width="10.42578125" style="2" customWidth="1"/>
    <col min="7421" max="7421" width="13.85546875" style="2" customWidth="1"/>
    <col min="7422" max="7422" width="13.7109375" style="2" bestFit="1" customWidth="1"/>
    <col min="7423" max="7423" width="5" style="2" customWidth="1"/>
    <col min="7424" max="7424" width="24.42578125" style="2" customWidth="1"/>
    <col min="7425" max="7425" width="11.42578125" style="2"/>
    <col min="7426" max="7426" width="13.42578125" style="2" customWidth="1"/>
    <col min="7427" max="7427" width="13.140625" style="2" customWidth="1"/>
    <col min="7428" max="7428" width="13.42578125" style="2" customWidth="1"/>
    <col min="7429" max="7429" width="13.28515625" style="2" bestFit="1" customWidth="1"/>
    <col min="7430" max="7673" width="11.42578125" style="2"/>
    <col min="7674" max="7674" width="20.5703125" style="2" customWidth="1"/>
    <col min="7675" max="7675" width="11.42578125" style="2"/>
    <col min="7676" max="7676" width="10.42578125" style="2" customWidth="1"/>
    <col min="7677" max="7677" width="13.85546875" style="2" customWidth="1"/>
    <col min="7678" max="7678" width="13.7109375" style="2" bestFit="1" customWidth="1"/>
    <col min="7679" max="7679" width="5" style="2" customWidth="1"/>
    <col min="7680" max="7680" width="24.42578125" style="2" customWidth="1"/>
    <col min="7681" max="7681" width="11.42578125" style="2"/>
    <col min="7682" max="7682" width="13.42578125" style="2" customWidth="1"/>
    <col min="7683" max="7683" width="13.140625" style="2" customWidth="1"/>
    <col min="7684" max="7684" width="13.42578125" style="2" customWidth="1"/>
    <col min="7685" max="7685" width="13.28515625" style="2" bestFit="1" customWidth="1"/>
    <col min="7686" max="7929" width="11.42578125" style="2"/>
    <col min="7930" max="7930" width="20.5703125" style="2" customWidth="1"/>
    <col min="7931" max="7931" width="11.42578125" style="2"/>
    <col min="7932" max="7932" width="10.42578125" style="2" customWidth="1"/>
    <col min="7933" max="7933" width="13.85546875" style="2" customWidth="1"/>
    <col min="7934" max="7934" width="13.7109375" style="2" bestFit="1" customWidth="1"/>
    <col min="7935" max="7935" width="5" style="2" customWidth="1"/>
    <col min="7936" max="7936" width="24.42578125" style="2" customWidth="1"/>
    <col min="7937" max="7937" width="11.42578125" style="2"/>
    <col min="7938" max="7938" width="13.42578125" style="2" customWidth="1"/>
    <col min="7939" max="7939" width="13.140625" style="2" customWidth="1"/>
    <col min="7940" max="7940" width="13.42578125" style="2" customWidth="1"/>
    <col min="7941" max="7941" width="13.28515625" style="2" bestFit="1" customWidth="1"/>
    <col min="7942" max="8185" width="11.42578125" style="2"/>
    <col min="8186" max="8186" width="20.5703125" style="2" customWidth="1"/>
    <col min="8187" max="8187" width="11.42578125" style="2"/>
    <col min="8188" max="8188" width="10.42578125" style="2" customWidth="1"/>
    <col min="8189" max="8189" width="13.85546875" style="2" customWidth="1"/>
    <col min="8190" max="8190" width="13.7109375" style="2" bestFit="1" customWidth="1"/>
    <col min="8191" max="8191" width="5" style="2" customWidth="1"/>
    <col min="8192" max="8192" width="24.42578125" style="2" customWidth="1"/>
    <col min="8193" max="8193" width="11.42578125" style="2"/>
    <col min="8194" max="8194" width="13.42578125" style="2" customWidth="1"/>
    <col min="8195" max="8195" width="13.140625" style="2" customWidth="1"/>
    <col min="8196" max="8196" width="13.42578125" style="2" customWidth="1"/>
    <col min="8197" max="8197" width="13.28515625" style="2" bestFit="1" customWidth="1"/>
    <col min="8198" max="8441" width="11.42578125" style="2"/>
    <col min="8442" max="8442" width="20.5703125" style="2" customWidth="1"/>
    <col min="8443" max="8443" width="11.42578125" style="2"/>
    <col min="8444" max="8444" width="10.42578125" style="2" customWidth="1"/>
    <col min="8445" max="8445" width="13.85546875" style="2" customWidth="1"/>
    <col min="8446" max="8446" width="13.7109375" style="2" bestFit="1" customWidth="1"/>
    <col min="8447" max="8447" width="5" style="2" customWidth="1"/>
    <col min="8448" max="8448" width="24.42578125" style="2" customWidth="1"/>
    <col min="8449" max="8449" width="11.42578125" style="2"/>
    <col min="8450" max="8450" width="13.42578125" style="2" customWidth="1"/>
    <col min="8451" max="8451" width="13.140625" style="2" customWidth="1"/>
    <col min="8452" max="8452" width="13.42578125" style="2" customWidth="1"/>
    <col min="8453" max="8453" width="13.28515625" style="2" bestFit="1" customWidth="1"/>
    <col min="8454" max="8697" width="11.42578125" style="2"/>
    <col min="8698" max="8698" width="20.5703125" style="2" customWidth="1"/>
    <col min="8699" max="8699" width="11.42578125" style="2"/>
    <col min="8700" max="8700" width="10.42578125" style="2" customWidth="1"/>
    <col min="8701" max="8701" width="13.85546875" style="2" customWidth="1"/>
    <col min="8702" max="8702" width="13.7109375" style="2" bestFit="1" customWidth="1"/>
    <col min="8703" max="8703" width="5" style="2" customWidth="1"/>
    <col min="8704" max="8704" width="24.42578125" style="2" customWidth="1"/>
    <col min="8705" max="8705" width="11.42578125" style="2"/>
    <col min="8706" max="8706" width="13.42578125" style="2" customWidth="1"/>
    <col min="8707" max="8707" width="13.140625" style="2" customWidth="1"/>
    <col min="8708" max="8708" width="13.42578125" style="2" customWidth="1"/>
    <col min="8709" max="8709" width="13.28515625" style="2" bestFit="1" customWidth="1"/>
    <col min="8710" max="8953" width="11.42578125" style="2"/>
    <col min="8954" max="8954" width="20.5703125" style="2" customWidth="1"/>
    <col min="8955" max="8955" width="11.42578125" style="2"/>
    <col min="8956" max="8956" width="10.42578125" style="2" customWidth="1"/>
    <col min="8957" max="8957" width="13.85546875" style="2" customWidth="1"/>
    <col min="8958" max="8958" width="13.7109375" style="2" bestFit="1" customWidth="1"/>
    <col min="8959" max="8959" width="5" style="2" customWidth="1"/>
    <col min="8960" max="8960" width="24.42578125" style="2" customWidth="1"/>
    <col min="8961" max="8961" width="11.42578125" style="2"/>
    <col min="8962" max="8962" width="13.42578125" style="2" customWidth="1"/>
    <col min="8963" max="8963" width="13.140625" style="2" customWidth="1"/>
    <col min="8964" max="8964" width="13.42578125" style="2" customWidth="1"/>
    <col min="8965" max="8965" width="13.28515625" style="2" bestFit="1" customWidth="1"/>
    <col min="8966" max="9209" width="11.42578125" style="2"/>
    <col min="9210" max="9210" width="20.5703125" style="2" customWidth="1"/>
    <col min="9211" max="9211" width="11.42578125" style="2"/>
    <col min="9212" max="9212" width="10.42578125" style="2" customWidth="1"/>
    <col min="9213" max="9213" width="13.85546875" style="2" customWidth="1"/>
    <col min="9214" max="9214" width="13.7109375" style="2" bestFit="1" customWidth="1"/>
    <col min="9215" max="9215" width="5" style="2" customWidth="1"/>
    <col min="9216" max="9216" width="24.42578125" style="2" customWidth="1"/>
    <col min="9217" max="9217" width="11.42578125" style="2"/>
    <col min="9218" max="9218" width="13.42578125" style="2" customWidth="1"/>
    <col min="9219" max="9219" width="13.140625" style="2" customWidth="1"/>
    <col min="9220" max="9220" width="13.42578125" style="2" customWidth="1"/>
    <col min="9221" max="9221" width="13.28515625" style="2" bestFit="1" customWidth="1"/>
    <col min="9222" max="9465" width="11.42578125" style="2"/>
    <col min="9466" max="9466" width="20.5703125" style="2" customWidth="1"/>
    <col min="9467" max="9467" width="11.42578125" style="2"/>
    <col min="9468" max="9468" width="10.42578125" style="2" customWidth="1"/>
    <col min="9469" max="9469" width="13.85546875" style="2" customWidth="1"/>
    <col min="9470" max="9470" width="13.7109375" style="2" bestFit="1" customWidth="1"/>
    <col min="9471" max="9471" width="5" style="2" customWidth="1"/>
    <col min="9472" max="9472" width="24.42578125" style="2" customWidth="1"/>
    <col min="9473" max="9473" width="11.42578125" style="2"/>
    <col min="9474" max="9474" width="13.42578125" style="2" customWidth="1"/>
    <col min="9475" max="9475" width="13.140625" style="2" customWidth="1"/>
    <col min="9476" max="9476" width="13.42578125" style="2" customWidth="1"/>
    <col min="9477" max="9477" width="13.28515625" style="2" bestFit="1" customWidth="1"/>
    <col min="9478" max="9721" width="11.42578125" style="2"/>
    <col min="9722" max="9722" width="20.5703125" style="2" customWidth="1"/>
    <col min="9723" max="9723" width="11.42578125" style="2"/>
    <col min="9724" max="9724" width="10.42578125" style="2" customWidth="1"/>
    <col min="9725" max="9725" width="13.85546875" style="2" customWidth="1"/>
    <col min="9726" max="9726" width="13.7109375" style="2" bestFit="1" customWidth="1"/>
    <col min="9727" max="9727" width="5" style="2" customWidth="1"/>
    <col min="9728" max="9728" width="24.42578125" style="2" customWidth="1"/>
    <col min="9729" max="9729" width="11.42578125" style="2"/>
    <col min="9730" max="9730" width="13.42578125" style="2" customWidth="1"/>
    <col min="9731" max="9731" width="13.140625" style="2" customWidth="1"/>
    <col min="9732" max="9732" width="13.42578125" style="2" customWidth="1"/>
    <col min="9733" max="9733" width="13.28515625" style="2" bestFit="1" customWidth="1"/>
    <col min="9734" max="9977" width="11.42578125" style="2"/>
    <col min="9978" max="9978" width="20.5703125" style="2" customWidth="1"/>
    <col min="9979" max="9979" width="11.42578125" style="2"/>
    <col min="9980" max="9980" width="10.42578125" style="2" customWidth="1"/>
    <col min="9981" max="9981" width="13.85546875" style="2" customWidth="1"/>
    <col min="9982" max="9982" width="13.7109375" style="2" bestFit="1" customWidth="1"/>
    <col min="9983" max="9983" width="5" style="2" customWidth="1"/>
    <col min="9984" max="9984" width="24.42578125" style="2" customWidth="1"/>
    <col min="9985" max="9985" width="11.42578125" style="2"/>
    <col min="9986" max="9986" width="13.42578125" style="2" customWidth="1"/>
    <col min="9987" max="9987" width="13.140625" style="2" customWidth="1"/>
    <col min="9988" max="9988" width="13.42578125" style="2" customWidth="1"/>
    <col min="9989" max="9989" width="13.28515625" style="2" bestFit="1" customWidth="1"/>
    <col min="9990" max="10233" width="11.42578125" style="2"/>
    <col min="10234" max="10234" width="20.5703125" style="2" customWidth="1"/>
    <col min="10235" max="10235" width="11.42578125" style="2"/>
    <col min="10236" max="10236" width="10.42578125" style="2" customWidth="1"/>
    <col min="10237" max="10237" width="13.85546875" style="2" customWidth="1"/>
    <col min="10238" max="10238" width="13.7109375" style="2" bestFit="1" customWidth="1"/>
    <col min="10239" max="10239" width="5" style="2" customWidth="1"/>
    <col min="10240" max="10240" width="24.42578125" style="2" customWidth="1"/>
    <col min="10241" max="10241" width="11.42578125" style="2"/>
    <col min="10242" max="10242" width="13.42578125" style="2" customWidth="1"/>
    <col min="10243" max="10243" width="13.140625" style="2" customWidth="1"/>
    <col min="10244" max="10244" width="13.42578125" style="2" customWidth="1"/>
    <col min="10245" max="10245" width="13.28515625" style="2" bestFit="1" customWidth="1"/>
    <col min="10246" max="10489" width="11.42578125" style="2"/>
    <col min="10490" max="10490" width="20.5703125" style="2" customWidth="1"/>
    <col min="10491" max="10491" width="11.42578125" style="2"/>
    <col min="10492" max="10492" width="10.42578125" style="2" customWidth="1"/>
    <col min="10493" max="10493" width="13.85546875" style="2" customWidth="1"/>
    <col min="10494" max="10494" width="13.7109375" style="2" bestFit="1" customWidth="1"/>
    <col min="10495" max="10495" width="5" style="2" customWidth="1"/>
    <col min="10496" max="10496" width="24.42578125" style="2" customWidth="1"/>
    <col min="10497" max="10497" width="11.42578125" style="2"/>
    <col min="10498" max="10498" width="13.42578125" style="2" customWidth="1"/>
    <col min="10499" max="10499" width="13.140625" style="2" customWidth="1"/>
    <col min="10500" max="10500" width="13.42578125" style="2" customWidth="1"/>
    <col min="10501" max="10501" width="13.28515625" style="2" bestFit="1" customWidth="1"/>
    <col min="10502" max="10745" width="11.42578125" style="2"/>
    <col min="10746" max="10746" width="20.5703125" style="2" customWidth="1"/>
    <col min="10747" max="10747" width="11.42578125" style="2"/>
    <col min="10748" max="10748" width="10.42578125" style="2" customWidth="1"/>
    <col min="10749" max="10749" width="13.85546875" style="2" customWidth="1"/>
    <col min="10750" max="10750" width="13.7109375" style="2" bestFit="1" customWidth="1"/>
    <col min="10751" max="10751" width="5" style="2" customWidth="1"/>
    <col min="10752" max="10752" width="24.42578125" style="2" customWidth="1"/>
    <col min="10753" max="10753" width="11.42578125" style="2"/>
    <col min="10754" max="10754" width="13.42578125" style="2" customWidth="1"/>
    <col min="10755" max="10755" width="13.140625" style="2" customWidth="1"/>
    <col min="10756" max="10756" width="13.42578125" style="2" customWidth="1"/>
    <col min="10757" max="10757" width="13.28515625" style="2" bestFit="1" customWidth="1"/>
    <col min="10758" max="11001" width="11.42578125" style="2"/>
    <col min="11002" max="11002" width="20.5703125" style="2" customWidth="1"/>
    <col min="11003" max="11003" width="11.42578125" style="2"/>
    <col min="11004" max="11004" width="10.42578125" style="2" customWidth="1"/>
    <col min="11005" max="11005" width="13.85546875" style="2" customWidth="1"/>
    <col min="11006" max="11006" width="13.7109375" style="2" bestFit="1" customWidth="1"/>
    <col min="11007" max="11007" width="5" style="2" customWidth="1"/>
    <col min="11008" max="11008" width="24.42578125" style="2" customWidth="1"/>
    <col min="11009" max="11009" width="11.42578125" style="2"/>
    <col min="11010" max="11010" width="13.42578125" style="2" customWidth="1"/>
    <col min="11011" max="11011" width="13.140625" style="2" customWidth="1"/>
    <col min="11012" max="11012" width="13.42578125" style="2" customWidth="1"/>
    <col min="11013" max="11013" width="13.28515625" style="2" bestFit="1" customWidth="1"/>
    <col min="11014" max="11257" width="11.42578125" style="2"/>
    <col min="11258" max="11258" width="20.5703125" style="2" customWidth="1"/>
    <col min="11259" max="11259" width="11.42578125" style="2"/>
    <col min="11260" max="11260" width="10.42578125" style="2" customWidth="1"/>
    <col min="11261" max="11261" width="13.85546875" style="2" customWidth="1"/>
    <col min="11262" max="11262" width="13.7109375" style="2" bestFit="1" customWidth="1"/>
    <col min="11263" max="11263" width="5" style="2" customWidth="1"/>
    <col min="11264" max="11264" width="24.42578125" style="2" customWidth="1"/>
    <col min="11265" max="11265" width="11.42578125" style="2"/>
    <col min="11266" max="11266" width="13.42578125" style="2" customWidth="1"/>
    <col min="11267" max="11267" width="13.140625" style="2" customWidth="1"/>
    <col min="11268" max="11268" width="13.42578125" style="2" customWidth="1"/>
    <col min="11269" max="11269" width="13.28515625" style="2" bestFit="1" customWidth="1"/>
    <col min="11270" max="11513" width="11.42578125" style="2"/>
    <col min="11514" max="11514" width="20.5703125" style="2" customWidth="1"/>
    <col min="11515" max="11515" width="11.42578125" style="2"/>
    <col min="11516" max="11516" width="10.42578125" style="2" customWidth="1"/>
    <col min="11517" max="11517" width="13.85546875" style="2" customWidth="1"/>
    <col min="11518" max="11518" width="13.7109375" style="2" bestFit="1" customWidth="1"/>
    <col min="11519" max="11519" width="5" style="2" customWidth="1"/>
    <col min="11520" max="11520" width="24.42578125" style="2" customWidth="1"/>
    <col min="11521" max="11521" width="11.42578125" style="2"/>
    <col min="11522" max="11522" width="13.42578125" style="2" customWidth="1"/>
    <col min="11523" max="11523" width="13.140625" style="2" customWidth="1"/>
    <col min="11524" max="11524" width="13.42578125" style="2" customWidth="1"/>
    <col min="11525" max="11525" width="13.28515625" style="2" bestFit="1" customWidth="1"/>
    <col min="11526" max="11769" width="11.42578125" style="2"/>
    <col min="11770" max="11770" width="20.5703125" style="2" customWidth="1"/>
    <col min="11771" max="11771" width="11.42578125" style="2"/>
    <col min="11772" max="11772" width="10.42578125" style="2" customWidth="1"/>
    <col min="11773" max="11773" width="13.85546875" style="2" customWidth="1"/>
    <col min="11774" max="11774" width="13.7109375" style="2" bestFit="1" customWidth="1"/>
    <col min="11775" max="11775" width="5" style="2" customWidth="1"/>
    <col min="11776" max="11776" width="24.42578125" style="2" customWidth="1"/>
    <col min="11777" max="11777" width="11.42578125" style="2"/>
    <col min="11778" max="11778" width="13.42578125" style="2" customWidth="1"/>
    <col min="11779" max="11779" width="13.140625" style="2" customWidth="1"/>
    <col min="11780" max="11780" width="13.42578125" style="2" customWidth="1"/>
    <col min="11781" max="11781" width="13.28515625" style="2" bestFit="1" customWidth="1"/>
    <col min="11782" max="12025" width="11.42578125" style="2"/>
    <col min="12026" max="12026" width="20.5703125" style="2" customWidth="1"/>
    <col min="12027" max="12027" width="11.42578125" style="2"/>
    <col min="12028" max="12028" width="10.42578125" style="2" customWidth="1"/>
    <col min="12029" max="12029" width="13.85546875" style="2" customWidth="1"/>
    <col min="12030" max="12030" width="13.7109375" style="2" bestFit="1" customWidth="1"/>
    <col min="12031" max="12031" width="5" style="2" customWidth="1"/>
    <col min="12032" max="12032" width="24.42578125" style="2" customWidth="1"/>
    <col min="12033" max="12033" width="11.42578125" style="2"/>
    <col min="12034" max="12034" width="13.42578125" style="2" customWidth="1"/>
    <col min="12035" max="12035" width="13.140625" style="2" customWidth="1"/>
    <col min="12036" max="12036" width="13.42578125" style="2" customWidth="1"/>
    <col min="12037" max="12037" width="13.28515625" style="2" bestFit="1" customWidth="1"/>
    <col min="12038" max="12281" width="11.42578125" style="2"/>
    <col min="12282" max="12282" width="20.5703125" style="2" customWidth="1"/>
    <col min="12283" max="12283" width="11.42578125" style="2"/>
    <col min="12284" max="12284" width="10.42578125" style="2" customWidth="1"/>
    <col min="12285" max="12285" width="13.85546875" style="2" customWidth="1"/>
    <col min="12286" max="12286" width="13.7109375" style="2" bestFit="1" customWidth="1"/>
    <col min="12287" max="12287" width="5" style="2" customWidth="1"/>
    <col min="12288" max="12288" width="24.42578125" style="2" customWidth="1"/>
    <col min="12289" max="12289" width="11.42578125" style="2"/>
    <col min="12290" max="12290" width="13.42578125" style="2" customWidth="1"/>
    <col min="12291" max="12291" width="13.140625" style="2" customWidth="1"/>
    <col min="12292" max="12292" width="13.42578125" style="2" customWidth="1"/>
    <col min="12293" max="12293" width="13.28515625" style="2" bestFit="1" customWidth="1"/>
    <col min="12294" max="12537" width="11.42578125" style="2"/>
    <col min="12538" max="12538" width="20.5703125" style="2" customWidth="1"/>
    <col min="12539" max="12539" width="11.42578125" style="2"/>
    <col min="12540" max="12540" width="10.42578125" style="2" customWidth="1"/>
    <col min="12541" max="12541" width="13.85546875" style="2" customWidth="1"/>
    <col min="12542" max="12542" width="13.7109375" style="2" bestFit="1" customWidth="1"/>
    <col min="12543" max="12543" width="5" style="2" customWidth="1"/>
    <col min="12544" max="12544" width="24.42578125" style="2" customWidth="1"/>
    <col min="12545" max="12545" width="11.42578125" style="2"/>
    <col min="12546" max="12546" width="13.42578125" style="2" customWidth="1"/>
    <col min="12547" max="12547" width="13.140625" style="2" customWidth="1"/>
    <col min="12548" max="12548" width="13.42578125" style="2" customWidth="1"/>
    <col min="12549" max="12549" width="13.28515625" style="2" bestFit="1" customWidth="1"/>
    <col min="12550" max="12793" width="11.42578125" style="2"/>
    <col min="12794" max="12794" width="20.5703125" style="2" customWidth="1"/>
    <col min="12795" max="12795" width="11.42578125" style="2"/>
    <col min="12796" max="12796" width="10.42578125" style="2" customWidth="1"/>
    <col min="12797" max="12797" width="13.85546875" style="2" customWidth="1"/>
    <col min="12798" max="12798" width="13.7109375" style="2" bestFit="1" customWidth="1"/>
    <col min="12799" max="12799" width="5" style="2" customWidth="1"/>
    <col min="12800" max="12800" width="24.42578125" style="2" customWidth="1"/>
    <col min="12801" max="12801" width="11.42578125" style="2"/>
    <col min="12802" max="12802" width="13.42578125" style="2" customWidth="1"/>
    <col min="12803" max="12803" width="13.140625" style="2" customWidth="1"/>
    <col min="12804" max="12804" width="13.42578125" style="2" customWidth="1"/>
    <col min="12805" max="12805" width="13.28515625" style="2" bestFit="1" customWidth="1"/>
    <col min="12806" max="13049" width="11.42578125" style="2"/>
    <col min="13050" max="13050" width="20.5703125" style="2" customWidth="1"/>
    <col min="13051" max="13051" width="11.42578125" style="2"/>
    <col min="13052" max="13052" width="10.42578125" style="2" customWidth="1"/>
    <col min="13053" max="13053" width="13.85546875" style="2" customWidth="1"/>
    <col min="13054" max="13054" width="13.7109375" style="2" bestFit="1" customWidth="1"/>
    <col min="13055" max="13055" width="5" style="2" customWidth="1"/>
    <col min="13056" max="13056" width="24.42578125" style="2" customWidth="1"/>
    <col min="13057" max="13057" width="11.42578125" style="2"/>
    <col min="13058" max="13058" width="13.42578125" style="2" customWidth="1"/>
    <col min="13059" max="13059" width="13.140625" style="2" customWidth="1"/>
    <col min="13060" max="13060" width="13.42578125" style="2" customWidth="1"/>
    <col min="13061" max="13061" width="13.28515625" style="2" bestFit="1" customWidth="1"/>
    <col min="13062" max="13305" width="11.42578125" style="2"/>
    <col min="13306" max="13306" width="20.5703125" style="2" customWidth="1"/>
    <col min="13307" max="13307" width="11.42578125" style="2"/>
    <col min="13308" max="13308" width="10.42578125" style="2" customWidth="1"/>
    <col min="13309" max="13309" width="13.85546875" style="2" customWidth="1"/>
    <col min="13310" max="13310" width="13.7109375" style="2" bestFit="1" customWidth="1"/>
    <col min="13311" max="13311" width="5" style="2" customWidth="1"/>
    <col min="13312" max="13312" width="24.42578125" style="2" customWidth="1"/>
    <col min="13313" max="13313" width="11.42578125" style="2"/>
    <col min="13314" max="13314" width="13.42578125" style="2" customWidth="1"/>
    <col min="13315" max="13315" width="13.140625" style="2" customWidth="1"/>
    <col min="13316" max="13316" width="13.42578125" style="2" customWidth="1"/>
    <col min="13317" max="13317" width="13.28515625" style="2" bestFit="1" customWidth="1"/>
    <col min="13318" max="13561" width="11.42578125" style="2"/>
    <col min="13562" max="13562" width="20.5703125" style="2" customWidth="1"/>
    <col min="13563" max="13563" width="11.42578125" style="2"/>
    <col min="13564" max="13564" width="10.42578125" style="2" customWidth="1"/>
    <col min="13565" max="13565" width="13.85546875" style="2" customWidth="1"/>
    <col min="13566" max="13566" width="13.7109375" style="2" bestFit="1" customWidth="1"/>
    <col min="13567" max="13567" width="5" style="2" customWidth="1"/>
    <col min="13568" max="13568" width="24.42578125" style="2" customWidth="1"/>
    <col min="13569" max="13569" width="11.42578125" style="2"/>
    <col min="13570" max="13570" width="13.42578125" style="2" customWidth="1"/>
    <col min="13571" max="13571" width="13.140625" style="2" customWidth="1"/>
    <col min="13572" max="13572" width="13.42578125" style="2" customWidth="1"/>
    <col min="13573" max="13573" width="13.28515625" style="2" bestFit="1" customWidth="1"/>
    <col min="13574" max="13817" width="11.42578125" style="2"/>
    <col min="13818" max="13818" width="20.5703125" style="2" customWidth="1"/>
    <col min="13819" max="13819" width="11.42578125" style="2"/>
    <col min="13820" max="13820" width="10.42578125" style="2" customWidth="1"/>
    <col min="13821" max="13821" width="13.85546875" style="2" customWidth="1"/>
    <col min="13822" max="13822" width="13.7109375" style="2" bestFit="1" customWidth="1"/>
    <col min="13823" max="13823" width="5" style="2" customWidth="1"/>
    <col min="13824" max="13824" width="24.42578125" style="2" customWidth="1"/>
    <col min="13825" max="13825" width="11.42578125" style="2"/>
    <col min="13826" max="13826" width="13.42578125" style="2" customWidth="1"/>
    <col min="13827" max="13827" width="13.140625" style="2" customWidth="1"/>
    <col min="13828" max="13828" width="13.42578125" style="2" customWidth="1"/>
    <col min="13829" max="13829" width="13.28515625" style="2" bestFit="1" customWidth="1"/>
    <col min="13830" max="14073" width="11.42578125" style="2"/>
    <col min="14074" max="14074" width="20.5703125" style="2" customWidth="1"/>
    <col min="14075" max="14075" width="11.42578125" style="2"/>
    <col min="14076" max="14076" width="10.42578125" style="2" customWidth="1"/>
    <col min="14077" max="14077" width="13.85546875" style="2" customWidth="1"/>
    <col min="14078" max="14078" width="13.7109375" style="2" bestFit="1" customWidth="1"/>
    <col min="14079" max="14079" width="5" style="2" customWidth="1"/>
    <col min="14080" max="14080" width="24.42578125" style="2" customWidth="1"/>
    <col min="14081" max="14081" width="11.42578125" style="2"/>
    <col min="14082" max="14082" width="13.42578125" style="2" customWidth="1"/>
    <col min="14083" max="14083" width="13.140625" style="2" customWidth="1"/>
    <col min="14084" max="14084" width="13.42578125" style="2" customWidth="1"/>
    <col min="14085" max="14085" width="13.28515625" style="2" bestFit="1" customWidth="1"/>
    <col min="14086" max="14329" width="11.42578125" style="2"/>
    <col min="14330" max="14330" width="20.5703125" style="2" customWidth="1"/>
    <col min="14331" max="14331" width="11.42578125" style="2"/>
    <col min="14332" max="14332" width="10.42578125" style="2" customWidth="1"/>
    <col min="14333" max="14333" width="13.85546875" style="2" customWidth="1"/>
    <col min="14334" max="14334" width="13.7109375" style="2" bestFit="1" customWidth="1"/>
    <col min="14335" max="14335" width="5" style="2" customWidth="1"/>
    <col min="14336" max="14336" width="24.42578125" style="2" customWidth="1"/>
    <col min="14337" max="14337" width="11.42578125" style="2"/>
    <col min="14338" max="14338" width="13.42578125" style="2" customWidth="1"/>
    <col min="14339" max="14339" width="13.140625" style="2" customWidth="1"/>
    <col min="14340" max="14340" width="13.42578125" style="2" customWidth="1"/>
    <col min="14341" max="14341" width="13.28515625" style="2" bestFit="1" customWidth="1"/>
    <col min="14342" max="14585" width="11.42578125" style="2"/>
    <col min="14586" max="14586" width="20.5703125" style="2" customWidth="1"/>
    <col min="14587" max="14587" width="11.42578125" style="2"/>
    <col min="14588" max="14588" width="10.42578125" style="2" customWidth="1"/>
    <col min="14589" max="14589" width="13.85546875" style="2" customWidth="1"/>
    <col min="14590" max="14590" width="13.7109375" style="2" bestFit="1" customWidth="1"/>
    <col min="14591" max="14591" width="5" style="2" customWidth="1"/>
    <col min="14592" max="14592" width="24.42578125" style="2" customWidth="1"/>
    <col min="14593" max="14593" width="11.42578125" style="2"/>
    <col min="14594" max="14594" width="13.42578125" style="2" customWidth="1"/>
    <col min="14595" max="14595" width="13.140625" style="2" customWidth="1"/>
    <col min="14596" max="14596" width="13.42578125" style="2" customWidth="1"/>
    <col min="14597" max="14597" width="13.28515625" style="2" bestFit="1" customWidth="1"/>
    <col min="14598" max="14841" width="11.42578125" style="2"/>
    <col min="14842" max="14842" width="20.5703125" style="2" customWidth="1"/>
    <col min="14843" max="14843" width="11.42578125" style="2"/>
    <col min="14844" max="14844" width="10.42578125" style="2" customWidth="1"/>
    <col min="14845" max="14845" width="13.85546875" style="2" customWidth="1"/>
    <col min="14846" max="14846" width="13.7109375" style="2" bestFit="1" customWidth="1"/>
    <col min="14847" max="14847" width="5" style="2" customWidth="1"/>
    <col min="14848" max="14848" width="24.42578125" style="2" customWidth="1"/>
    <col min="14849" max="14849" width="11.42578125" style="2"/>
    <col min="14850" max="14850" width="13.42578125" style="2" customWidth="1"/>
    <col min="14851" max="14851" width="13.140625" style="2" customWidth="1"/>
    <col min="14852" max="14852" width="13.42578125" style="2" customWidth="1"/>
    <col min="14853" max="14853" width="13.28515625" style="2" bestFit="1" customWidth="1"/>
    <col min="14854" max="15097" width="11.42578125" style="2"/>
    <col min="15098" max="15098" width="20.5703125" style="2" customWidth="1"/>
    <col min="15099" max="15099" width="11.42578125" style="2"/>
    <col min="15100" max="15100" width="10.42578125" style="2" customWidth="1"/>
    <col min="15101" max="15101" width="13.85546875" style="2" customWidth="1"/>
    <col min="15102" max="15102" width="13.7109375" style="2" bestFit="1" customWidth="1"/>
    <col min="15103" max="15103" width="5" style="2" customWidth="1"/>
    <col min="15104" max="15104" width="24.42578125" style="2" customWidth="1"/>
    <col min="15105" max="15105" width="11.42578125" style="2"/>
    <col min="15106" max="15106" width="13.42578125" style="2" customWidth="1"/>
    <col min="15107" max="15107" width="13.140625" style="2" customWidth="1"/>
    <col min="15108" max="15108" width="13.42578125" style="2" customWidth="1"/>
    <col min="15109" max="15109" width="13.28515625" style="2" bestFit="1" customWidth="1"/>
    <col min="15110" max="15353" width="11.42578125" style="2"/>
    <col min="15354" max="15354" width="20.5703125" style="2" customWidth="1"/>
    <col min="15355" max="15355" width="11.42578125" style="2"/>
    <col min="15356" max="15356" width="10.42578125" style="2" customWidth="1"/>
    <col min="15357" max="15357" width="13.85546875" style="2" customWidth="1"/>
    <col min="15358" max="15358" width="13.7109375" style="2" bestFit="1" customWidth="1"/>
    <col min="15359" max="15359" width="5" style="2" customWidth="1"/>
    <col min="15360" max="15360" width="24.42578125" style="2" customWidth="1"/>
    <col min="15361" max="15361" width="11.42578125" style="2"/>
    <col min="15362" max="15362" width="13.42578125" style="2" customWidth="1"/>
    <col min="15363" max="15363" width="13.140625" style="2" customWidth="1"/>
    <col min="15364" max="15364" width="13.42578125" style="2" customWidth="1"/>
    <col min="15365" max="15365" width="13.28515625" style="2" bestFit="1" customWidth="1"/>
    <col min="15366" max="15609" width="11.42578125" style="2"/>
    <col min="15610" max="15610" width="20.5703125" style="2" customWidth="1"/>
    <col min="15611" max="15611" width="11.42578125" style="2"/>
    <col min="15612" max="15612" width="10.42578125" style="2" customWidth="1"/>
    <col min="15613" max="15613" width="13.85546875" style="2" customWidth="1"/>
    <col min="15614" max="15614" width="13.7109375" style="2" bestFit="1" customWidth="1"/>
    <col min="15615" max="15615" width="5" style="2" customWidth="1"/>
    <col min="15616" max="15616" width="24.42578125" style="2" customWidth="1"/>
    <col min="15617" max="15617" width="11.42578125" style="2"/>
    <col min="15618" max="15618" width="13.42578125" style="2" customWidth="1"/>
    <col min="15619" max="15619" width="13.140625" style="2" customWidth="1"/>
    <col min="15620" max="15620" width="13.42578125" style="2" customWidth="1"/>
    <col min="15621" max="15621" width="13.28515625" style="2" bestFit="1" customWidth="1"/>
    <col min="15622" max="15865" width="11.42578125" style="2"/>
    <col min="15866" max="15866" width="20.5703125" style="2" customWidth="1"/>
    <col min="15867" max="15867" width="11.42578125" style="2"/>
    <col min="15868" max="15868" width="10.42578125" style="2" customWidth="1"/>
    <col min="15869" max="15869" width="13.85546875" style="2" customWidth="1"/>
    <col min="15870" max="15870" width="13.7109375" style="2" bestFit="1" customWidth="1"/>
    <col min="15871" max="15871" width="5" style="2" customWidth="1"/>
    <col min="15872" max="15872" width="24.42578125" style="2" customWidth="1"/>
    <col min="15873" max="15873" width="11.42578125" style="2"/>
    <col min="15874" max="15874" width="13.42578125" style="2" customWidth="1"/>
    <col min="15875" max="15875" width="13.140625" style="2" customWidth="1"/>
    <col min="15876" max="15876" width="13.42578125" style="2" customWidth="1"/>
    <col min="15877" max="15877" width="13.28515625" style="2" bestFit="1" customWidth="1"/>
    <col min="15878" max="16121" width="11.42578125" style="2"/>
    <col min="16122" max="16122" width="20.5703125" style="2" customWidth="1"/>
    <col min="16123" max="16123" width="11.42578125" style="2"/>
    <col min="16124" max="16124" width="10.42578125" style="2" customWidth="1"/>
    <col min="16125" max="16125" width="13.85546875" style="2" customWidth="1"/>
    <col min="16126" max="16126" width="13.7109375" style="2" bestFit="1" customWidth="1"/>
    <col min="16127" max="16127" width="5" style="2" customWidth="1"/>
    <col min="16128" max="16128" width="24.42578125" style="2" customWidth="1"/>
    <col min="16129" max="16129" width="11.42578125" style="2"/>
    <col min="16130" max="16130" width="13.42578125" style="2" customWidth="1"/>
    <col min="16131" max="16131" width="13.140625" style="2" customWidth="1"/>
    <col min="16132" max="16132" width="13.42578125" style="2" customWidth="1"/>
    <col min="16133" max="16133" width="13.28515625" style="2" bestFit="1" customWidth="1"/>
    <col min="16134" max="16384" width="11.42578125" style="2"/>
  </cols>
  <sheetData>
    <row r="1" spans="1:12">
      <c r="A1" s="2" t="s">
        <v>0</v>
      </c>
      <c r="J1" s="48" t="s">
        <v>87</v>
      </c>
    </row>
    <row r="2" spans="1:12">
      <c r="A2" s="2" t="s">
        <v>2</v>
      </c>
      <c r="D2" s="24">
        <v>44865</v>
      </c>
    </row>
    <row r="3" spans="1:12" ht="8.25" customHeight="1"/>
    <row r="4" spans="1:12">
      <c r="A4" s="25" t="s">
        <v>3</v>
      </c>
      <c r="C4" s="24">
        <v>44835</v>
      </c>
      <c r="D4" s="7"/>
      <c r="E4" s="7">
        <v>46346095.61999999</v>
      </c>
      <c r="G4" s="25" t="s">
        <v>4</v>
      </c>
    </row>
    <row r="5" spans="1:12">
      <c r="A5" s="25" t="s">
        <v>5</v>
      </c>
    </row>
    <row r="6" spans="1:12">
      <c r="A6" s="25" t="s">
        <v>6</v>
      </c>
    </row>
    <row r="7" spans="1:12">
      <c r="A7" s="2" t="s">
        <v>7</v>
      </c>
      <c r="D7" s="41">
        <v>89980.159999999989</v>
      </c>
      <c r="J7" s="7"/>
    </row>
    <row r="8" spans="1:12">
      <c r="A8" s="2" t="s">
        <v>8</v>
      </c>
      <c r="D8" s="41">
        <v>573913.65000000014</v>
      </c>
      <c r="G8" s="2" t="s">
        <v>9</v>
      </c>
      <c r="I8" s="7">
        <v>12692686</v>
      </c>
      <c r="J8" s="7"/>
      <c r="L8" s="7"/>
    </row>
    <row r="9" spans="1:12">
      <c r="A9" s="2" t="s">
        <v>10</v>
      </c>
      <c r="D9" s="41">
        <v>0</v>
      </c>
      <c r="G9" s="2" t="s">
        <v>11</v>
      </c>
      <c r="I9" s="7">
        <v>11579061.41</v>
      </c>
      <c r="J9" s="7"/>
      <c r="L9" s="7"/>
    </row>
    <row r="10" spans="1:12">
      <c r="A10" s="2" t="s">
        <v>12</v>
      </c>
      <c r="D10" s="41">
        <v>33850</v>
      </c>
      <c r="G10" s="2" t="s">
        <v>13</v>
      </c>
      <c r="I10" s="7">
        <v>0</v>
      </c>
      <c r="J10" s="7"/>
      <c r="L10" s="7"/>
    </row>
    <row r="11" spans="1:12">
      <c r="A11" s="2" t="s">
        <v>14</v>
      </c>
      <c r="D11" s="41">
        <v>0</v>
      </c>
      <c r="G11" s="2" t="s">
        <v>15</v>
      </c>
      <c r="I11" s="7">
        <v>930976.57</v>
      </c>
      <c r="J11" s="7"/>
      <c r="L11" s="7"/>
    </row>
    <row r="12" spans="1:12">
      <c r="A12" s="2" t="s">
        <v>16</v>
      </c>
      <c r="D12" s="41">
        <v>0</v>
      </c>
      <c r="G12" s="2" t="s">
        <v>17</v>
      </c>
      <c r="I12" s="7">
        <v>992000</v>
      </c>
      <c r="J12" s="7"/>
      <c r="L12" s="7"/>
    </row>
    <row r="13" spans="1:12">
      <c r="A13" s="2" t="s">
        <v>18</v>
      </c>
      <c r="D13" s="41">
        <v>0</v>
      </c>
      <c r="G13" s="2" t="s">
        <v>19</v>
      </c>
      <c r="I13" s="7">
        <v>16070221.739999998</v>
      </c>
      <c r="J13" s="7"/>
      <c r="L13" s="7"/>
    </row>
    <row r="14" spans="1:12">
      <c r="A14" s="2" t="s">
        <v>20</v>
      </c>
      <c r="D14" s="41">
        <v>1200</v>
      </c>
      <c r="G14" s="2" t="s">
        <v>21</v>
      </c>
      <c r="I14" s="2">
        <v>0</v>
      </c>
      <c r="J14" s="42"/>
      <c r="K14" s="43"/>
      <c r="L14" s="7"/>
    </row>
    <row r="15" spans="1:12">
      <c r="A15" s="2" t="s">
        <v>22</v>
      </c>
      <c r="D15" s="41">
        <v>19500</v>
      </c>
      <c r="G15" s="2" t="s">
        <v>23</v>
      </c>
      <c r="I15" s="39">
        <v>42264945.719999999</v>
      </c>
      <c r="J15" s="44"/>
      <c r="K15" s="39">
        <v>42264945.719999999</v>
      </c>
    </row>
    <row r="16" spans="1:12">
      <c r="A16" s="2" t="s">
        <v>24</v>
      </c>
      <c r="D16" s="41">
        <v>54780</v>
      </c>
      <c r="G16" s="25"/>
    </row>
    <row r="17" spans="1:12">
      <c r="A17" s="2" t="s">
        <v>25</v>
      </c>
      <c r="D17" s="41">
        <v>77642.979999999981</v>
      </c>
      <c r="G17" s="25" t="s">
        <v>5</v>
      </c>
    </row>
    <row r="18" spans="1:12">
      <c r="A18" s="2" t="s">
        <v>27</v>
      </c>
      <c r="D18" s="41">
        <v>233991.89</v>
      </c>
      <c r="G18" s="2" t="s">
        <v>28</v>
      </c>
      <c r="K18" s="7">
        <v>2463089.79</v>
      </c>
    </row>
    <row r="19" spans="1:12">
      <c r="A19" s="2" t="s">
        <v>29</v>
      </c>
      <c r="D19" s="41">
        <v>14138.460000000001</v>
      </c>
      <c r="G19" s="2" t="s">
        <v>30</v>
      </c>
      <c r="K19" s="7">
        <v>0</v>
      </c>
    </row>
    <row r="20" spans="1:12">
      <c r="A20" s="2" t="s">
        <v>31</v>
      </c>
      <c r="D20" s="41">
        <v>43000</v>
      </c>
      <c r="G20" s="2" t="s">
        <v>32</v>
      </c>
      <c r="K20" s="39">
        <v>44728035.509999998</v>
      </c>
    </row>
    <row r="21" spans="1:12">
      <c r="A21" s="2" t="s">
        <v>33</v>
      </c>
      <c r="D21" s="41">
        <v>12900</v>
      </c>
      <c r="K21" s="45"/>
    </row>
    <row r="22" spans="1:12">
      <c r="A22" s="2" t="s">
        <v>34</v>
      </c>
      <c r="D22" s="41">
        <v>0</v>
      </c>
      <c r="G22" s="25"/>
      <c r="H22" s="46"/>
    </row>
    <row r="23" spans="1:12">
      <c r="A23" s="2" t="s">
        <v>35</v>
      </c>
      <c r="D23" s="41">
        <v>217160.61</v>
      </c>
      <c r="G23" s="25" t="s">
        <v>36</v>
      </c>
      <c r="H23" s="46" t="s">
        <v>37</v>
      </c>
      <c r="I23" s="46">
        <v>44865</v>
      </c>
    </row>
    <row r="24" spans="1:12">
      <c r="A24" s="2" t="s">
        <v>38</v>
      </c>
      <c r="D24" s="41">
        <v>68335.210000000006</v>
      </c>
      <c r="G24" s="2" t="s">
        <v>39</v>
      </c>
      <c r="I24" s="7">
        <v>83284.789999999994</v>
      </c>
      <c r="K24" s="7"/>
    </row>
    <row r="25" spans="1:12">
      <c r="A25" s="2" t="s">
        <v>40</v>
      </c>
      <c r="D25" s="41">
        <v>22736.7</v>
      </c>
      <c r="G25" s="2" t="s">
        <v>41</v>
      </c>
      <c r="I25" s="7">
        <v>25000</v>
      </c>
    </row>
    <row r="26" spans="1:12">
      <c r="A26" s="2" t="s">
        <v>42</v>
      </c>
      <c r="D26" s="41">
        <v>139102.66999999998</v>
      </c>
      <c r="G26" s="2" t="s">
        <v>43</v>
      </c>
      <c r="I26" s="7">
        <v>5000</v>
      </c>
      <c r="K26" s="7"/>
    </row>
    <row r="27" spans="1:12" ht="15">
      <c r="A27" s="2" t="s">
        <v>44</v>
      </c>
      <c r="D27" s="7">
        <v>0</v>
      </c>
      <c r="G27" s="2" t="s">
        <v>45</v>
      </c>
      <c r="I27" s="7">
        <v>8290703.0700000003</v>
      </c>
      <c r="J27" s="53"/>
      <c r="K27" s="7"/>
      <c r="L27" s="7"/>
    </row>
    <row r="28" spans="1:12">
      <c r="A28" s="2" t="s">
        <v>46</v>
      </c>
      <c r="D28" s="41">
        <v>1056692.24</v>
      </c>
      <c r="G28" s="2" t="s">
        <v>47</v>
      </c>
      <c r="I28" s="7">
        <v>38927.019999999997</v>
      </c>
      <c r="J28" s="7"/>
    </row>
    <row r="29" spans="1:12">
      <c r="A29" s="2" t="s">
        <v>48</v>
      </c>
      <c r="D29" s="41">
        <v>536328</v>
      </c>
      <c r="G29" s="2" t="s">
        <v>49</v>
      </c>
      <c r="I29" s="7">
        <v>4620.66</v>
      </c>
      <c r="J29" s="47"/>
      <c r="K29" s="47"/>
    </row>
    <row r="30" spans="1:12">
      <c r="A30" s="2" t="s">
        <v>50</v>
      </c>
      <c r="D30" s="41">
        <v>1651315.04</v>
      </c>
      <c r="G30" s="2" t="s">
        <v>51</v>
      </c>
      <c r="I30" s="7">
        <v>7028.31</v>
      </c>
      <c r="J30" s="47"/>
      <c r="K30" s="47"/>
    </row>
    <row r="31" spans="1:12">
      <c r="A31" s="2" t="s">
        <v>52</v>
      </c>
      <c r="D31" s="16">
        <v>0</v>
      </c>
      <c r="G31" s="2" t="s">
        <v>53</v>
      </c>
      <c r="I31" s="45">
        <v>12432344.26</v>
      </c>
      <c r="J31" s="7"/>
      <c r="K31" s="45"/>
      <c r="L31" s="7"/>
    </row>
    <row r="32" spans="1:12">
      <c r="A32" s="2" t="s">
        <v>54</v>
      </c>
      <c r="D32" s="41">
        <v>0</v>
      </c>
      <c r="G32" s="2" t="s">
        <v>55</v>
      </c>
      <c r="I32" s="45">
        <v>5254.67</v>
      </c>
      <c r="J32" s="7"/>
      <c r="K32" s="45"/>
    </row>
    <row r="33" spans="1:12">
      <c r="A33" s="2" t="s">
        <v>56</v>
      </c>
      <c r="D33" s="41">
        <v>7448801.7200000007</v>
      </c>
      <c r="G33" s="2" t="s">
        <v>81</v>
      </c>
      <c r="I33" s="7">
        <v>4172619.17</v>
      </c>
      <c r="J33" s="7"/>
      <c r="K33" s="7"/>
      <c r="L33" s="7"/>
    </row>
    <row r="34" spans="1:12">
      <c r="A34" s="2" t="s">
        <v>58</v>
      </c>
      <c r="D34" s="41">
        <v>29631581.610000003</v>
      </c>
      <c r="G34" s="2" t="s">
        <v>59</v>
      </c>
      <c r="I34" s="7">
        <v>24000000</v>
      </c>
      <c r="J34" s="7"/>
      <c r="K34" s="45"/>
    </row>
    <row r="35" spans="1:12">
      <c r="A35" s="2" t="s">
        <v>69</v>
      </c>
      <c r="D35" s="41">
        <v>0</v>
      </c>
      <c r="G35" s="2" t="s">
        <v>82</v>
      </c>
      <c r="I35" s="45">
        <v>0</v>
      </c>
      <c r="J35" s="7"/>
      <c r="K35" s="45"/>
    </row>
    <row r="36" spans="1:12">
      <c r="A36" s="2" t="s">
        <v>60</v>
      </c>
      <c r="D36" s="41">
        <v>3025963.65</v>
      </c>
      <c r="G36" s="2" t="s">
        <v>59</v>
      </c>
      <c r="I36" s="49">
        <v>0</v>
      </c>
    </row>
    <row r="37" spans="1:12">
      <c r="A37" s="2" t="s">
        <v>62</v>
      </c>
      <c r="D37" s="41">
        <v>7653.26</v>
      </c>
      <c r="E37" s="7"/>
      <c r="G37" s="2" t="s">
        <v>63</v>
      </c>
      <c r="I37" s="39">
        <v>49064781.950000003</v>
      </c>
      <c r="J37" s="44"/>
      <c r="K37" s="39">
        <v>49064781.950000003</v>
      </c>
    </row>
    <row r="38" spans="1:12">
      <c r="A38" s="2" t="s">
        <v>77</v>
      </c>
      <c r="D38" s="41">
        <v>4063.3199999999997</v>
      </c>
      <c r="E38" s="7"/>
      <c r="I38" s="7"/>
    </row>
    <row r="39" spans="1:12">
      <c r="A39" s="2" t="s">
        <v>64</v>
      </c>
      <c r="D39" s="7">
        <v>44964631.170000002</v>
      </c>
      <c r="E39" s="39">
        <v>44964631.170000002</v>
      </c>
    </row>
    <row r="40" spans="1:12">
      <c r="A40" s="25" t="s">
        <v>5</v>
      </c>
    </row>
    <row r="41" spans="1:12">
      <c r="A41" s="2" t="s">
        <v>65</v>
      </c>
      <c r="E41" s="16">
        <v>2482090.67</v>
      </c>
    </row>
    <row r="43" spans="1:12">
      <c r="A43" s="2" t="s">
        <v>66</v>
      </c>
      <c r="E43" s="40">
        <v>93792817.459999993</v>
      </c>
      <c r="G43" s="2" t="s">
        <v>67</v>
      </c>
      <c r="K43" s="40">
        <v>93792817.460000008</v>
      </c>
    </row>
    <row r="45" spans="1:12">
      <c r="E45" s="7"/>
      <c r="G45" s="22">
        <f>E43-K43</f>
        <v>0</v>
      </c>
    </row>
    <row r="46" spans="1:12">
      <c r="D46" s="7"/>
    </row>
    <row r="47" spans="1:12">
      <c r="G47" s="22"/>
    </row>
    <row r="48" spans="1:12">
      <c r="D48" s="7"/>
    </row>
    <row r="49" spans="5:7">
      <c r="E49" s="16"/>
      <c r="G49" s="22"/>
    </row>
    <row r="51" spans="5:7">
      <c r="G51" s="22"/>
    </row>
    <row r="53" spans="5:7">
      <c r="G53" s="22"/>
    </row>
  </sheetData>
  <pageMargins left="0" right="0" top="0.39370078740157483" bottom="0" header="0" footer="0"/>
  <pageSetup paperSize="9" orientation="landscape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53"/>
  <sheetViews>
    <sheetView workbookViewId="0">
      <selection activeCell="E17" sqref="E17"/>
    </sheetView>
  </sheetViews>
  <sheetFormatPr baseColWidth="10" defaultRowHeight="12.75"/>
  <cols>
    <col min="1" max="1" width="20.5703125" style="2" customWidth="1"/>
    <col min="2" max="2" width="11.42578125" style="2"/>
    <col min="3" max="3" width="10.42578125" style="2" customWidth="1"/>
    <col min="4" max="4" width="14" style="2" customWidth="1"/>
    <col min="5" max="5" width="13.7109375" style="2" bestFit="1" customWidth="1"/>
    <col min="6" max="6" width="6" style="2" customWidth="1"/>
    <col min="7" max="7" width="24.42578125" style="2" customWidth="1"/>
    <col min="8" max="8" width="11.42578125" style="2"/>
    <col min="9" max="9" width="12.7109375" style="2" bestFit="1" customWidth="1"/>
    <col min="10" max="10" width="10.7109375" style="2" customWidth="1"/>
    <col min="11" max="11" width="13.7109375" style="2" bestFit="1" customWidth="1"/>
    <col min="12" max="12" width="12.28515625" style="2" bestFit="1" customWidth="1"/>
    <col min="13" max="256" width="11.42578125" style="2"/>
    <col min="257" max="257" width="20.5703125" style="2" customWidth="1"/>
    <col min="258" max="258" width="11.42578125" style="2"/>
    <col min="259" max="259" width="10.42578125" style="2" customWidth="1"/>
    <col min="260" max="260" width="14" style="2" customWidth="1"/>
    <col min="261" max="261" width="13.7109375" style="2" bestFit="1" customWidth="1"/>
    <col min="262" max="262" width="6" style="2" customWidth="1"/>
    <col min="263" max="263" width="24.42578125" style="2" customWidth="1"/>
    <col min="264" max="264" width="11.42578125" style="2"/>
    <col min="265" max="265" width="12.7109375" style="2" bestFit="1" customWidth="1"/>
    <col min="266" max="266" width="10.7109375" style="2" customWidth="1"/>
    <col min="267" max="267" width="13.7109375" style="2" bestFit="1" customWidth="1"/>
    <col min="268" max="268" width="12.28515625" style="2" bestFit="1" customWidth="1"/>
    <col min="269" max="512" width="11.42578125" style="2"/>
    <col min="513" max="513" width="20.5703125" style="2" customWidth="1"/>
    <col min="514" max="514" width="11.42578125" style="2"/>
    <col min="515" max="515" width="10.42578125" style="2" customWidth="1"/>
    <col min="516" max="516" width="14" style="2" customWidth="1"/>
    <col min="517" max="517" width="13.7109375" style="2" bestFit="1" customWidth="1"/>
    <col min="518" max="518" width="6" style="2" customWidth="1"/>
    <col min="519" max="519" width="24.42578125" style="2" customWidth="1"/>
    <col min="520" max="520" width="11.42578125" style="2"/>
    <col min="521" max="521" width="12.7109375" style="2" bestFit="1" customWidth="1"/>
    <col min="522" max="522" width="10.7109375" style="2" customWidth="1"/>
    <col min="523" max="523" width="13.7109375" style="2" bestFit="1" customWidth="1"/>
    <col min="524" max="524" width="12.28515625" style="2" bestFit="1" customWidth="1"/>
    <col min="525" max="768" width="11.42578125" style="2"/>
    <col min="769" max="769" width="20.5703125" style="2" customWidth="1"/>
    <col min="770" max="770" width="11.42578125" style="2"/>
    <col min="771" max="771" width="10.42578125" style="2" customWidth="1"/>
    <col min="772" max="772" width="14" style="2" customWidth="1"/>
    <col min="773" max="773" width="13.7109375" style="2" bestFit="1" customWidth="1"/>
    <col min="774" max="774" width="6" style="2" customWidth="1"/>
    <col min="775" max="775" width="24.42578125" style="2" customWidth="1"/>
    <col min="776" max="776" width="11.42578125" style="2"/>
    <col min="777" max="777" width="12.7109375" style="2" bestFit="1" customWidth="1"/>
    <col min="778" max="778" width="10.7109375" style="2" customWidth="1"/>
    <col min="779" max="779" width="13.7109375" style="2" bestFit="1" customWidth="1"/>
    <col min="780" max="780" width="12.28515625" style="2" bestFit="1" customWidth="1"/>
    <col min="781" max="1024" width="11.42578125" style="2"/>
    <col min="1025" max="1025" width="20.5703125" style="2" customWidth="1"/>
    <col min="1026" max="1026" width="11.42578125" style="2"/>
    <col min="1027" max="1027" width="10.42578125" style="2" customWidth="1"/>
    <col min="1028" max="1028" width="14" style="2" customWidth="1"/>
    <col min="1029" max="1029" width="13.7109375" style="2" bestFit="1" customWidth="1"/>
    <col min="1030" max="1030" width="6" style="2" customWidth="1"/>
    <col min="1031" max="1031" width="24.42578125" style="2" customWidth="1"/>
    <col min="1032" max="1032" width="11.42578125" style="2"/>
    <col min="1033" max="1033" width="12.7109375" style="2" bestFit="1" customWidth="1"/>
    <col min="1034" max="1034" width="10.7109375" style="2" customWidth="1"/>
    <col min="1035" max="1035" width="13.7109375" style="2" bestFit="1" customWidth="1"/>
    <col min="1036" max="1036" width="12.28515625" style="2" bestFit="1" customWidth="1"/>
    <col min="1037" max="1280" width="11.42578125" style="2"/>
    <col min="1281" max="1281" width="20.5703125" style="2" customWidth="1"/>
    <col min="1282" max="1282" width="11.42578125" style="2"/>
    <col min="1283" max="1283" width="10.42578125" style="2" customWidth="1"/>
    <col min="1284" max="1284" width="14" style="2" customWidth="1"/>
    <col min="1285" max="1285" width="13.7109375" style="2" bestFit="1" customWidth="1"/>
    <col min="1286" max="1286" width="6" style="2" customWidth="1"/>
    <col min="1287" max="1287" width="24.42578125" style="2" customWidth="1"/>
    <col min="1288" max="1288" width="11.42578125" style="2"/>
    <col min="1289" max="1289" width="12.7109375" style="2" bestFit="1" customWidth="1"/>
    <col min="1290" max="1290" width="10.7109375" style="2" customWidth="1"/>
    <col min="1291" max="1291" width="13.7109375" style="2" bestFit="1" customWidth="1"/>
    <col min="1292" max="1292" width="12.28515625" style="2" bestFit="1" customWidth="1"/>
    <col min="1293" max="1536" width="11.42578125" style="2"/>
    <col min="1537" max="1537" width="20.5703125" style="2" customWidth="1"/>
    <col min="1538" max="1538" width="11.42578125" style="2"/>
    <col min="1539" max="1539" width="10.42578125" style="2" customWidth="1"/>
    <col min="1540" max="1540" width="14" style="2" customWidth="1"/>
    <col min="1541" max="1541" width="13.7109375" style="2" bestFit="1" customWidth="1"/>
    <col min="1542" max="1542" width="6" style="2" customWidth="1"/>
    <col min="1543" max="1543" width="24.42578125" style="2" customWidth="1"/>
    <col min="1544" max="1544" width="11.42578125" style="2"/>
    <col min="1545" max="1545" width="12.7109375" style="2" bestFit="1" customWidth="1"/>
    <col min="1546" max="1546" width="10.7109375" style="2" customWidth="1"/>
    <col min="1547" max="1547" width="13.7109375" style="2" bestFit="1" customWidth="1"/>
    <col min="1548" max="1548" width="12.28515625" style="2" bestFit="1" customWidth="1"/>
    <col min="1549" max="1792" width="11.42578125" style="2"/>
    <col min="1793" max="1793" width="20.5703125" style="2" customWidth="1"/>
    <col min="1794" max="1794" width="11.42578125" style="2"/>
    <col min="1795" max="1795" width="10.42578125" style="2" customWidth="1"/>
    <col min="1796" max="1796" width="14" style="2" customWidth="1"/>
    <col min="1797" max="1797" width="13.7109375" style="2" bestFit="1" customWidth="1"/>
    <col min="1798" max="1798" width="6" style="2" customWidth="1"/>
    <col min="1799" max="1799" width="24.42578125" style="2" customWidth="1"/>
    <col min="1800" max="1800" width="11.42578125" style="2"/>
    <col min="1801" max="1801" width="12.7109375" style="2" bestFit="1" customWidth="1"/>
    <col min="1802" max="1802" width="10.7109375" style="2" customWidth="1"/>
    <col min="1803" max="1803" width="13.7109375" style="2" bestFit="1" customWidth="1"/>
    <col min="1804" max="1804" width="12.28515625" style="2" bestFit="1" customWidth="1"/>
    <col min="1805" max="2048" width="11.42578125" style="2"/>
    <col min="2049" max="2049" width="20.5703125" style="2" customWidth="1"/>
    <col min="2050" max="2050" width="11.42578125" style="2"/>
    <col min="2051" max="2051" width="10.42578125" style="2" customWidth="1"/>
    <col min="2052" max="2052" width="14" style="2" customWidth="1"/>
    <col min="2053" max="2053" width="13.7109375" style="2" bestFit="1" customWidth="1"/>
    <col min="2054" max="2054" width="6" style="2" customWidth="1"/>
    <col min="2055" max="2055" width="24.42578125" style="2" customWidth="1"/>
    <col min="2056" max="2056" width="11.42578125" style="2"/>
    <col min="2057" max="2057" width="12.7109375" style="2" bestFit="1" customWidth="1"/>
    <col min="2058" max="2058" width="10.7109375" style="2" customWidth="1"/>
    <col min="2059" max="2059" width="13.7109375" style="2" bestFit="1" customWidth="1"/>
    <col min="2060" max="2060" width="12.28515625" style="2" bestFit="1" customWidth="1"/>
    <col min="2061" max="2304" width="11.42578125" style="2"/>
    <col min="2305" max="2305" width="20.5703125" style="2" customWidth="1"/>
    <col min="2306" max="2306" width="11.42578125" style="2"/>
    <col min="2307" max="2307" width="10.42578125" style="2" customWidth="1"/>
    <col min="2308" max="2308" width="14" style="2" customWidth="1"/>
    <col min="2309" max="2309" width="13.7109375" style="2" bestFit="1" customWidth="1"/>
    <col min="2310" max="2310" width="6" style="2" customWidth="1"/>
    <col min="2311" max="2311" width="24.42578125" style="2" customWidth="1"/>
    <col min="2312" max="2312" width="11.42578125" style="2"/>
    <col min="2313" max="2313" width="12.7109375" style="2" bestFit="1" customWidth="1"/>
    <col min="2314" max="2314" width="10.7109375" style="2" customWidth="1"/>
    <col min="2315" max="2315" width="13.7109375" style="2" bestFit="1" customWidth="1"/>
    <col min="2316" max="2316" width="12.28515625" style="2" bestFit="1" customWidth="1"/>
    <col min="2317" max="2560" width="11.42578125" style="2"/>
    <col min="2561" max="2561" width="20.5703125" style="2" customWidth="1"/>
    <col min="2562" max="2562" width="11.42578125" style="2"/>
    <col min="2563" max="2563" width="10.42578125" style="2" customWidth="1"/>
    <col min="2564" max="2564" width="14" style="2" customWidth="1"/>
    <col min="2565" max="2565" width="13.7109375" style="2" bestFit="1" customWidth="1"/>
    <col min="2566" max="2566" width="6" style="2" customWidth="1"/>
    <col min="2567" max="2567" width="24.42578125" style="2" customWidth="1"/>
    <col min="2568" max="2568" width="11.42578125" style="2"/>
    <col min="2569" max="2569" width="12.7109375" style="2" bestFit="1" customWidth="1"/>
    <col min="2570" max="2570" width="10.7109375" style="2" customWidth="1"/>
    <col min="2571" max="2571" width="13.7109375" style="2" bestFit="1" customWidth="1"/>
    <col min="2572" max="2572" width="12.28515625" style="2" bestFit="1" customWidth="1"/>
    <col min="2573" max="2816" width="11.42578125" style="2"/>
    <col min="2817" max="2817" width="20.5703125" style="2" customWidth="1"/>
    <col min="2818" max="2818" width="11.42578125" style="2"/>
    <col min="2819" max="2819" width="10.42578125" style="2" customWidth="1"/>
    <col min="2820" max="2820" width="14" style="2" customWidth="1"/>
    <col min="2821" max="2821" width="13.7109375" style="2" bestFit="1" customWidth="1"/>
    <col min="2822" max="2822" width="6" style="2" customWidth="1"/>
    <col min="2823" max="2823" width="24.42578125" style="2" customWidth="1"/>
    <col min="2824" max="2824" width="11.42578125" style="2"/>
    <col min="2825" max="2825" width="12.7109375" style="2" bestFit="1" customWidth="1"/>
    <col min="2826" max="2826" width="10.7109375" style="2" customWidth="1"/>
    <col min="2827" max="2827" width="13.7109375" style="2" bestFit="1" customWidth="1"/>
    <col min="2828" max="2828" width="12.28515625" style="2" bestFit="1" customWidth="1"/>
    <col min="2829" max="3072" width="11.42578125" style="2"/>
    <col min="3073" max="3073" width="20.5703125" style="2" customWidth="1"/>
    <col min="3074" max="3074" width="11.42578125" style="2"/>
    <col min="3075" max="3075" width="10.42578125" style="2" customWidth="1"/>
    <col min="3076" max="3076" width="14" style="2" customWidth="1"/>
    <col min="3077" max="3077" width="13.7109375" style="2" bestFit="1" customWidth="1"/>
    <col min="3078" max="3078" width="6" style="2" customWidth="1"/>
    <col min="3079" max="3079" width="24.42578125" style="2" customWidth="1"/>
    <col min="3080" max="3080" width="11.42578125" style="2"/>
    <col min="3081" max="3081" width="12.7109375" style="2" bestFit="1" customWidth="1"/>
    <col min="3082" max="3082" width="10.7109375" style="2" customWidth="1"/>
    <col min="3083" max="3083" width="13.7109375" style="2" bestFit="1" customWidth="1"/>
    <col min="3084" max="3084" width="12.28515625" style="2" bestFit="1" customWidth="1"/>
    <col min="3085" max="3328" width="11.42578125" style="2"/>
    <col min="3329" max="3329" width="20.5703125" style="2" customWidth="1"/>
    <col min="3330" max="3330" width="11.42578125" style="2"/>
    <col min="3331" max="3331" width="10.42578125" style="2" customWidth="1"/>
    <col min="3332" max="3332" width="14" style="2" customWidth="1"/>
    <col min="3333" max="3333" width="13.7109375" style="2" bestFit="1" customWidth="1"/>
    <col min="3334" max="3334" width="6" style="2" customWidth="1"/>
    <col min="3335" max="3335" width="24.42578125" style="2" customWidth="1"/>
    <col min="3336" max="3336" width="11.42578125" style="2"/>
    <col min="3337" max="3337" width="12.7109375" style="2" bestFit="1" customWidth="1"/>
    <col min="3338" max="3338" width="10.7109375" style="2" customWidth="1"/>
    <col min="3339" max="3339" width="13.7109375" style="2" bestFit="1" customWidth="1"/>
    <col min="3340" max="3340" width="12.28515625" style="2" bestFit="1" customWidth="1"/>
    <col min="3341" max="3584" width="11.42578125" style="2"/>
    <col min="3585" max="3585" width="20.5703125" style="2" customWidth="1"/>
    <col min="3586" max="3586" width="11.42578125" style="2"/>
    <col min="3587" max="3587" width="10.42578125" style="2" customWidth="1"/>
    <col min="3588" max="3588" width="14" style="2" customWidth="1"/>
    <col min="3589" max="3589" width="13.7109375" style="2" bestFit="1" customWidth="1"/>
    <col min="3590" max="3590" width="6" style="2" customWidth="1"/>
    <col min="3591" max="3591" width="24.42578125" style="2" customWidth="1"/>
    <col min="3592" max="3592" width="11.42578125" style="2"/>
    <col min="3593" max="3593" width="12.7109375" style="2" bestFit="1" customWidth="1"/>
    <col min="3594" max="3594" width="10.7109375" style="2" customWidth="1"/>
    <col min="3595" max="3595" width="13.7109375" style="2" bestFit="1" customWidth="1"/>
    <col min="3596" max="3596" width="12.28515625" style="2" bestFit="1" customWidth="1"/>
    <col min="3597" max="3840" width="11.42578125" style="2"/>
    <col min="3841" max="3841" width="20.5703125" style="2" customWidth="1"/>
    <col min="3842" max="3842" width="11.42578125" style="2"/>
    <col min="3843" max="3843" width="10.42578125" style="2" customWidth="1"/>
    <col min="3844" max="3844" width="14" style="2" customWidth="1"/>
    <col min="3845" max="3845" width="13.7109375" style="2" bestFit="1" customWidth="1"/>
    <col min="3846" max="3846" width="6" style="2" customWidth="1"/>
    <col min="3847" max="3847" width="24.42578125" style="2" customWidth="1"/>
    <col min="3848" max="3848" width="11.42578125" style="2"/>
    <col min="3849" max="3849" width="12.7109375" style="2" bestFit="1" customWidth="1"/>
    <col min="3850" max="3850" width="10.7109375" style="2" customWidth="1"/>
    <col min="3851" max="3851" width="13.7109375" style="2" bestFit="1" customWidth="1"/>
    <col min="3852" max="3852" width="12.28515625" style="2" bestFit="1" customWidth="1"/>
    <col min="3853" max="4096" width="11.42578125" style="2"/>
    <col min="4097" max="4097" width="20.5703125" style="2" customWidth="1"/>
    <col min="4098" max="4098" width="11.42578125" style="2"/>
    <col min="4099" max="4099" width="10.42578125" style="2" customWidth="1"/>
    <col min="4100" max="4100" width="14" style="2" customWidth="1"/>
    <col min="4101" max="4101" width="13.7109375" style="2" bestFit="1" customWidth="1"/>
    <col min="4102" max="4102" width="6" style="2" customWidth="1"/>
    <col min="4103" max="4103" width="24.42578125" style="2" customWidth="1"/>
    <col min="4104" max="4104" width="11.42578125" style="2"/>
    <col min="4105" max="4105" width="12.7109375" style="2" bestFit="1" customWidth="1"/>
    <col min="4106" max="4106" width="10.7109375" style="2" customWidth="1"/>
    <col min="4107" max="4107" width="13.7109375" style="2" bestFit="1" customWidth="1"/>
    <col min="4108" max="4108" width="12.28515625" style="2" bestFit="1" customWidth="1"/>
    <col min="4109" max="4352" width="11.42578125" style="2"/>
    <col min="4353" max="4353" width="20.5703125" style="2" customWidth="1"/>
    <col min="4354" max="4354" width="11.42578125" style="2"/>
    <col min="4355" max="4355" width="10.42578125" style="2" customWidth="1"/>
    <col min="4356" max="4356" width="14" style="2" customWidth="1"/>
    <col min="4357" max="4357" width="13.7109375" style="2" bestFit="1" customWidth="1"/>
    <col min="4358" max="4358" width="6" style="2" customWidth="1"/>
    <col min="4359" max="4359" width="24.42578125" style="2" customWidth="1"/>
    <col min="4360" max="4360" width="11.42578125" style="2"/>
    <col min="4361" max="4361" width="12.7109375" style="2" bestFit="1" customWidth="1"/>
    <col min="4362" max="4362" width="10.7109375" style="2" customWidth="1"/>
    <col min="4363" max="4363" width="13.7109375" style="2" bestFit="1" customWidth="1"/>
    <col min="4364" max="4364" width="12.28515625" style="2" bestFit="1" customWidth="1"/>
    <col min="4365" max="4608" width="11.42578125" style="2"/>
    <col min="4609" max="4609" width="20.5703125" style="2" customWidth="1"/>
    <col min="4610" max="4610" width="11.42578125" style="2"/>
    <col min="4611" max="4611" width="10.42578125" style="2" customWidth="1"/>
    <col min="4612" max="4612" width="14" style="2" customWidth="1"/>
    <col min="4613" max="4613" width="13.7109375" style="2" bestFit="1" customWidth="1"/>
    <col min="4614" max="4614" width="6" style="2" customWidth="1"/>
    <col min="4615" max="4615" width="24.42578125" style="2" customWidth="1"/>
    <col min="4616" max="4616" width="11.42578125" style="2"/>
    <col min="4617" max="4617" width="12.7109375" style="2" bestFit="1" customWidth="1"/>
    <col min="4618" max="4618" width="10.7109375" style="2" customWidth="1"/>
    <col min="4619" max="4619" width="13.7109375" style="2" bestFit="1" customWidth="1"/>
    <col min="4620" max="4620" width="12.28515625" style="2" bestFit="1" customWidth="1"/>
    <col min="4621" max="4864" width="11.42578125" style="2"/>
    <col min="4865" max="4865" width="20.5703125" style="2" customWidth="1"/>
    <col min="4866" max="4866" width="11.42578125" style="2"/>
    <col min="4867" max="4867" width="10.42578125" style="2" customWidth="1"/>
    <col min="4868" max="4868" width="14" style="2" customWidth="1"/>
    <col min="4869" max="4869" width="13.7109375" style="2" bestFit="1" customWidth="1"/>
    <col min="4870" max="4870" width="6" style="2" customWidth="1"/>
    <col min="4871" max="4871" width="24.42578125" style="2" customWidth="1"/>
    <col min="4872" max="4872" width="11.42578125" style="2"/>
    <col min="4873" max="4873" width="12.7109375" style="2" bestFit="1" customWidth="1"/>
    <col min="4874" max="4874" width="10.7109375" style="2" customWidth="1"/>
    <col min="4875" max="4875" width="13.7109375" style="2" bestFit="1" customWidth="1"/>
    <col min="4876" max="4876" width="12.28515625" style="2" bestFit="1" customWidth="1"/>
    <col min="4877" max="5120" width="11.42578125" style="2"/>
    <col min="5121" max="5121" width="20.5703125" style="2" customWidth="1"/>
    <col min="5122" max="5122" width="11.42578125" style="2"/>
    <col min="5123" max="5123" width="10.42578125" style="2" customWidth="1"/>
    <col min="5124" max="5124" width="14" style="2" customWidth="1"/>
    <col min="5125" max="5125" width="13.7109375" style="2" bestFit="1" customWidth="1"/>
    <col min="5126" max="5126" width="6" style="2" customWidth="1"/>
    <col min="5127" max="5127" width="24.42578125" style="2" customWidth="1"/>
    <col min="5128" max="5128" width="11.42578125" style="2"/>
    <col min="5129" max="5129" width="12.7109375" style="2" bestFit="1" customWidth="1"/>
    <col min="5130" max="5130" width="10.7109375" style="2" customWidth="1"/>
    <col min="5131" max="5131" width="13.7109375" style="2" bestFit="1" customWidth="1"/>
    <col min="5132" max="5132" width="12.28515625" style="2" bestFit="1" customWidth="1"/>
    <col min="5133" max="5376" width="11.42578125" style="2"/>
    <col min="5377" max="5377" width="20.5703125" style="2" customWidth="1"/>
    <col min="5378" max="5378" width="11.42578125" style="2"/>
    <col min="5379" max="5379" width="10.42578125" style="2" customWidth="1"/>
    <col min="5380" max="5380" width="14" style="2" customWidth="1"/>
    <col min="5381" max="5381" width="13.7109375" style="2" bestFit="1" customWidth="1"/>
    <col min="5382" max="5382" width="6" style="2" customWidth="1"/>
    <col min="5383" max="5383" width="24.42578125" style="2" customWidth="1"/>
    <col min="5384" max="5384" width="11.42578125" style="2"/>
    <col min="5385" max="5385" width="12.7109375" style="2" bestFit="1" customWidth="1"/>
    <col min="5386" max="5386" width="10.7109375" style="2" customWidth="1"/>
    <col min="5387" max="5387" width="13.7109375" style="2" bestFit="1" customWidth="1"/>
    <col min="5388" max="5388" width="12.28515625" style="2" bestFit="1" customWidth="1"/>
    <col min="5389" max="5632" width="11.42578125" style="2"/>
    <col min="5633" max="5633" width="20.5703125" style="2" customWidth="1"/>
    <col min="5634" max="5634" width="11.42578125" style="2"/>
    <col min="5635" max="5635" width="10.42578125" style="2" customWidth="1"/>
    <col min="5636" max="5636" width="14" style="2" customWidth="1"/>
    <col min="5637" max="5637" width="13.7109375" style="2" bestFit="1" customWidth="1"/>
    <col min="5638" max="5638" width="6" style="2" customWidth="1"/>
    <col min="5639" max="5639" width="24.42578125" style="2" customWidth="1"/>
    <col min="5640" max="5640" width="11.42578125" style="2"/>
    <col min="5641" max="5641" width="12.7109375" style="2" bestFit="1" customWidth="1"/>
    <col min="5642" max="5642" width="10.7109375" style="2" customWidth="1"/>
    <col min="5643" max="5643" width="13.7109375" style="2" bestFit="1" customWidth="1"/>
    <col min="5644" max="5644" width="12.28515625" style="2" bestFit="1" customWidth="1"/>
    <col min="5645" max="5888" width="11.42578125" style="2"/>
    <col min="5889" max="5889" width="20.5703125" style="2" customWidth="1"/>
    <col min="5890" max="5890" width="11.42578125" style="2"/>
    <col min="5891" max="5891" width="10.42578125" style="2" customWidth="1"/>
    <col min="5892" max="5892" width="14" style="2" customWidth="1"/>
    <col min="5893" max="5893" width="13.7109375" style="2" bestFit="1" customWidth="1"/>
    <col min="5894" max="5894" width="6" style="2" customWidth="1"/>
    <col min="5895" max="5895" width="24.42578125" style="2" customWidth="1"/>
    <col min="5896" max="5896" width="11.42578125" style="2"/>
    <col min="5897" max="5897" width="12.7109375" style="2" bestFit="1" customWidth="1"/>
    <col min="5898" max="5898" width="10.7109375" style="2" customWidth="1"/>
    <col min="5899" max="5899" width="13.7109375" style="2" bestFit="1" customWidth="1"/>
    <col min="5900" max="5900" width="12.28515625" style="2" bestFit="1" customWidth="1"/>
    <col min="5901" max="6144" width="11.42578125" style="2"/>
    <col min="6145" max="6145" width="20.5703125" style="2" customWidth="1"/>
    <col min="6146" max="6146" width="11.42578125" style="2"/>
    <col min="6147" max="6147" width="10.42578125" style="2" customWidth="1"/>
    <col min="6148" max="6148" width="14" style="2" customWidth="1"/>
    <col min="6149" max="6149" width="13.7109375" style="2" bestFit="1" customWidth="1"/>
    <col min="6150" max="6150" width="6" style="2" customWidth="1"/>
    <col min="6151" max="6151" width="24.42578125" style="2" customWidth="1"/>
    <col min="6152" max="6152" width="11.42578125" style="2"/>
    <col min="6153" max="6153" width="12.7109375" style="2" bestFit="1" customWidth="1"/>
    <col min="6154" max="6154" width="10.7109375" style="2" customWidth="1"/>
    <col min="6155" max="6155" width="13.7109375" style="2" bestFit="1" customWidth="1"/>
    <col min="6156" max="6156" width="12.28515625" style="2" bestFit="1" customWidth="1"/>
    <col min="6157" max="6400" width="11.42578125" style="2"/>
    <col min="6401" max="6401" width="20.5703125" style="2" customWidth="1"/>
    <col min="6402" max="6402" width="11.42578125" style="2"/>
    <col min="6403" max="6403" width="10.42578125" style="2" customWidth="1"/>
    <col min="6404" max="6404" width="14" style="2" customWidth="1"/>
    <col min="6405" max="6405" width="13.7109375" style="2" bestFit="1" customWidth="1"/>
    <col min="6406" max="6406" width="6" style="2" customWidth="1"/>
    <col min="6407" max="6407" width="24.42578125" style="2" customWidth="1"/>
    <col min="6408" max="6408" width="11.42578125" style="2"/>
    <col min="6409" max="6409" width="12.7109375" style="2" bestFit="1" customWidth="1"/>
    <col min="6410" max="6410" width="10.7109375" style="2" customWidth="1"/>
    <col min="6411" max="6411" width="13.7109375" style="2" bestFit="1" customWidth="1"/>
    <col min="6412" max="6412" width="12.28515625" style="2" bestFit="1" customWidth="1"/>
    <col min="6413" max="6656" width="11.42578125" style="2"/>
    <col min="6657" max="6657" width="20.5703125" style="2" customWidth="1"/>
    <col min="6658" max="6658" width="11.42578125" style="2"/>
    <col min="6659" max="6659" width="10.42578125" style="2" customWidth="1"/>
    <col min="6660" max="6660" width="14" style="2" customWidth="1"/>
    <col min="6661" max="6661" width="13.7109375" style="2" bestFit="1" customWidth="1"/>
    <col min="6662" max="6662" width="6" style="2" customWidth="1"/>
    <col min="6663" max="6663" width="24.42578125" style="2" customWidth="1"/>
    <col min="6664" max="6664" width="11.42578125" style="2"/>
    <col min="6665" max="6665" width="12.7109375" style="2" bestFit="1" customWidth="1"/>
    <col min="6666" max="6666" width="10.7109375" style="2" customWidth="1"/>
    <col min="6667" max="6667" width="13.7109375" style="2" bestFit="1" customWidth="1"/>
    <col min="6668" max="6668" width="12.28515625" style="2" bestFit="1" customWidth="1"/>
    <col min="6669" max="6912" width="11.42578125" style="2"/>
    <col min="6913" max="6913" width="20.5703125" style="2" customWidth="1"/>
    <col min="6914" max="6914" width="11.42578125" style="2"/>
    <col min="6915" max="6915" width="10.42578125" style="2" customWidth="1"/>
    <col min="6916" max="6916" width="14" style="2" customWidth="1"/>
    <col min="6917" max="6917" width="13.7109375" style="2" bestFit="1" customWidth="1"/>
    <col min="6918" max="6918" width="6" style="2" customWidth="1"/>
    <col min="6919" max="6919" width="24.42578125" style="2" customWidth="1"/>
    <col min="6920" max="6920" width="11.42578125" style="2"/>
    <col min="6921" max="6921" width="12.7109375" style="2" bestFit="1" customWidth="1"/>
    <col min="6922" max="6922" width="10.7109375" style="2" customWidth="1"/>
    <col min="6923" max="6923" width="13.7109375" style="2" bestFit="1" customWidth="1"/>
    <col min="6924" max="6924" width="12.28515625" style="2" bestFit="1" customWidth="1"/>
    <col min="6925" max="7168" width="11.42578125" style="2"/>
    <col min="7169" max="7169" width="20.5703125" style="2" customWidth="1"/>
    <col min="7170" max="7170" width="11.42578125" style="2"/>
    <col min="7171" max="7171" width="10.42578125" style="2" customWidth="1"/>
    <col min="7172" max="7172" width="14" style="2" customWidth="1"/>
    <col min="7173" max="7173" width="13.7109375" style="2" bestFit="1" customWidth="1"/>
    <col min="7174" max="7174" width="6" style="2" customWidth="1"/>
    <col min="7175" max="7175" width="24.42578125" style="2" customWidth="1"/>
    <col min="7176" max="7176" width="11.42578125" style="2"/>
    <col min="7177" max="7177" width="12.7109375" style="2" bestFit="1" customWidth="1"/>
    <col min="7178" max="7178" width="10.7109375" style="2" customWidth="1"/>
    <col min="7179" max="7179" width="13.7109375" style="2" bestFit="1" customWidth="1"/>
    <col min="7180" max="7180" width="12.28515625" style="2" bestFit="1" customWidth="1"/>
    <col min="7181" max="7424" width="11.42578125" style="2"/>
    <col min="7425" max="7425" width="20.5703125" style="2" customWidth="1"/>
    <col min="7426" max="7426" width="11.42578125" style="2"/>
    <col min="7427" max="7427" width="10.42578125" style="2" customWidth="1"/>
    <col min="7428" max="7428" width="14" style="2" customWidth="1"/>
    <col min="7429" max="7429" width="13.7109375" style="2" bestFit="1" customWidth="1"/>
    <col min="7430" max="7430" width="6" style="2" customWidth="1"/>
    <col min="7431" max="7431" width="24.42578125" style="2" customWidth="1"/>
    <col min="7432" max="7432" width="11.42578125" style="2"/>
    <col min="7433" max="7433" width="12.7109375" style="2" bestFit="1" customWidth="1"/>
    <col min="7434" max="7434" width="10.7109375" style="2" customWidth="1"/>
    <col min="7435" max="7435" width="13.7109375" style="2" bestFit="1" customWidth="1"/>
    <col min="7436" max="7436" width="12.28515625" style="2" bestFit="1" customWidth="1"/>
    <col min="7437" max="7680" width="11.42578125" style="2"/>
    <col min="7681" max="7681" width="20.5703125" style="2" customWidth="1"/>
    <col min="7682" max="7682" width="11.42578125" style="2"/>
    <col min="7683" max="7683" width="10.42578125" style="2" customWidth="1"/>
    <col min="7684" max="7684" width="14" style="2" customWidth="1"/>
    <col min="7685" max="7685" width="13.7109375" style="2" bestFit="1" customWidth="1"/>
    <col min="7686" max="7686" width="6" style="2" customWidth="1"/>
    <col min="7687" max="7687" width="24.42578125" style="2" customWidth="1"/>
    <col min="7688" max="7688" width="11.42578125" style="2"/>
    <col min="7689" max="7689" width="12.7109375" style="2" bestFit="1" customWidth="1"/>
    <col min="7690" max="7690" width="10.7109375" style="2" customWidth="1"/>
    <col min="7691" max="7691" width="13.7109375" style="2" bestFit="1" customWidth="1"/>
    <col min="7692" max="7692" width="12.28515625" style="2" bestFit="1" customWidth="1"/>
    <col min="7693" max="7936" width="11.42578125" style="2"/>
    <col min="7937" max="7937" width="20.5703125" style="2" customWidth="1"/>
    <col min="7938" max="7938" width="11.42578125" style="2"/>
    <col min="7939" max="7939" width="10.42578125" style="2" customWidth="1"/>
    <col min="7940" max="7940" width="14" style="2" customWidth="1"/>
    <col min="7941" max="7941" width="13.7109375" style="2" bestFit="1" customWidth="1"/>
    <col min="7942" max="7942" width="6" style="2" customWidth="1"/>
    <col min="7943" max="7943" width="24.42578125" style="2" customWidth="1"/>
    <col min="7944" max="7944" width="11.42578125" style="2"/>
    <col min="7945" max="7945" width="12.7109375" style="2" bestFit="1" customWidth="1"/>
    <col min="7946" max="7946" width="10.7109375" style="2" customWidth="1"/>
    <col min="7947" max="7947" width="13.7109375" style="2" bestFit="1" customWidth="1"/>
    <col min="7948" max="7948" width="12.28515625" style="2" bestFit="1" customWidth="1"/>
    <col min="7949" max="8192" width="11.42578125" style="2"/>
    <col min="8193" max="8193" width="20.5703125" style="2" customWidth="1"/>
    <col min="8194" max="8194" width="11.42578125" style="2"/>
    <col min="8195" max="8195" width="10.42578125" style="2" customWidth="1"/>
    <col min="8196" max="8196" width="14" style="2" customWidth="1"/>
    <col min="8197" max="8197" width="13.7109375" style="2" bestFit="1" customWidth="1"/>
    <col min="8198" max="8198" width="6" style="2" customWidth="1"/>
    <col min="8199" max="8199" width="24.42578125" style="2" customWidth="1"/>
    <col min="8200" max="8200" width="11.42578125" style="2"/>
    <col min="8201" max="8201" width="12.7109375" style="2" bestFit="1" customWidth="1"/>
    <col min="8202" max="8202" width="10.7109375" style="2" customWidth="1"/>
    <col min="8203" max="8203" width="13.7109375" style="2" bestFit="1" customWidth="1"/>
    <col min="8204" max="8204" width="12.28515625" style="2" bestFit="1" customWidth="1"/>
    <col min="8205" max="8448" width="11.42578125" style="2"/>
    <col min="8449" max="8449" width="20.5703125" style="2" customWidth="1"/>
    <col min="8450" max="8450" width="11.42578125" style="2"/>
    <col min="8451" max="8451" width="10.42578125" style="2" customWidth="1"/>
    <col min="8452" max="8452" width="14" style="2" customWidth="1"/>
    <col min="8453" max="8453" width="13.7109375" style="2" bestFit="1" customWidth="1"/>
    <col min="8454" max="8454" width="6" style="2" customWidth="1"/>
    <col min="8455" max="8455" width="24.42578125" style="2" customWidth="1"/>
    <col min="8456" max="8456" width="11.42578125" style="2"/>
    <col min="8457" max="8457" width="12.7109375" style="2" bestFit="1" customWidth="1"/>
    <col min="8458" max="8458" width="10.7109375" style="2" customWidth="1"/>
    <col min="8459" max="8459" width="13.7109375" style="2" bestFit="1" customWidth="1"/>
    <col min="8460" max="8460" width="12.28515625" style="2" bestFit="1" customWidth="1"/>
    <col min="8461" max="8704" width="11.42578125" style="2"/>
    <col min="8705" max="8705" width="20.5703125" style="2" customWidth="1"/>
    <col min="8706" max="8706" width="11.42578125" style="2"/>
    <col min="8707" max="8707" width="10.42578125" style="2" customWidth="1"/>
    <col min="8708" max="8708" width="14" style="2" customWidth="1"/>
    <col min="8709" max="8709" width="13.7109375" style="2" bestFit="1" customWidth="1"/>
    <col min="8710" max="8710" width="6" style="2" customWidth="1"/>
    <col min="8711" max="8711" width="24.42578125" style="2" customWidth="1"/>
    <col min="8712" max="8712" width="11.42578125" style="2"/>
    <col min="8713" max="8713" width="12.7109375" style="2" bestFit="1" customWidth="1"/>
    <col min="8714" max="8714" width="10.7109375" style="2" customWidth="1"/>
    <col min="8715" max="8715" width="13.7109375" style="2" bestFit="1" customWidth="1"/>
    <col min="8716" max="8716" width="12.28515625" style="2" bestFit="1" customWidth="1"/>
    <col min="8717" max="8960" width="11.42578125" style="2"/>
    <col min="8961" max="8961" width="20.5703125" style="2" customWidth="1"/>
    <col min="8962" max="8962" width="11.42578125" style="2"/>
    <col min="8963" max="8963" width="10.42578125" style="2" customWidth="1"/>
    <col min="8964" max="8964" width="14" style="2" customWidth="1"/>
    <col min="8965" max="8965" width="13.7109375" style="2" bestFit="1" customWidth="1"/>
    <col min="8966" max="8966" width="6" style="2" customWidth="1"/>
    <col min="8967" max="8967" width="24.42578125" style="2" customWidth="1"/>
    <col min="8968" max="8968" width="11.42578125" style="2"/>
    <col min="8969" max="8969" width="12.7109375" style="2" bestFit="1" customWidth="1"/>
    <col min="8970" max="8970" width="10.7109375" style="2" customWidth="1"/>
    <col min="8971" max="8971" width="13.7109375" style="2" bestFit="1" customWidth="1"/>
    <col min="8972" max="8972" width="12.28515625" style="2" bestFit="1" customWidth="1"/>
    <col min="8973" max="9216" width="11.42578125" style="2"/>
    <col min="9217" max="9217" width="20.5703125" style="2" customWidth="1"/>
    <col min="9218" max="9218" width="11.42578125" style="2"/>
    <col min="9219" max="9219" width="10.42578125" style="2" customWidth="1"/>
    <col min="9220" max="9220" width="14" style="2" customWidth="1"/>
    <col min="9221" max="9221" width="13.7109375" style="2" bestFit="1" customWidth="1"/>
    <col min="9222" max="9222" width="6" style="2" customWidth="1"/>
    <col min="9223" max="9223" width="24.42578125" style="2" customWidth="1"/>
    <col min="9224" max="9224" width="11.42578125" style="2"/>
    <col min="9225" max="9225" width="12.7109375" style="2" bestFit="1" customWidth="1"/>
    <col min="9226" max="9226" width="10.7109375" style="2" customWidth="1"/>
    <col min="9227" max="9227" width="13.7109375" style="2" bestFit="1" customWidth="1"/>
    <col min="9228" max="9228" width="12.28515625" style="2" bestFit="1" customWidth="1"/>
    <col min="9229" max="9472" width="11.42578125" style="2"/>
    <col min="9473" max="9473" width="20.5703125" style="2" customWidth="1"/>
    <col min="9474" max="9474" width="11.42578125" style="2"/>
    <col min="9475" max="9475" width="10.42578125" style="2" customWidth="1"/>
    <col min="9476" max="9476" width="14" style="2" customWidth="1"/>
    <col min="9477" max="9477" width="13.7109375" style="2" bestFit="1" customWidth="1"/>
    <col min="9478" max="9478" width="6" style="2" customWidth="1"/>
    <col min="9479" max="9479" width="24.42578125" style="2" customWidth="1"/>
    <col min="9480" max="9480" width="11.42578125" style="2"/>
    <col min="9481" max="9481" width="12.7109375" style="2" bestFit="1" customWidth="1"/>
    <col min="9482" max="9482" width="10.7109375" style="2" customWidth="1"/>
    <col min="9483" max="9483" width="13.7109375" style="2" bestFit="1" customWidth="1"/>
    <col min="9484" max="9484" width="12.28515625" style="2" bestFit="1" customWidth="1"/>
    <col min="9485" max="9728" width="11.42578125" style="2"/>
    <col min="9729" max="9729" width="20.5703125" style="2" customWidth="1"/>
    <col min="9730" max="9730" width="11.42578125" style="2"/>
    <col min="9731" max="9731" width="10.42578125" style="2" customWidth="1"/>
    <col min="9732" max="9732" width="14" style="2" customWidth="1"/>
    <col min="9733" max="9733" width="13.7109375" style="2" bestFit="1" customWidth="1"/>
    <col min="9734" max="9734" width="6" style="2" customWidth="1"/>
    <col min="9735" max="9735" width="24.42578125" style="2" customWidth="1"/>
    <col min="9736" max="9736" width="11.42578125" style="2"/>
    <col min="9737" max="9737" width="12.7109375" style="2" bestFit="1" customWidth="1"/>
    <col min="9738" max="9738" width="10.7109375" style="2" customWidth="1"/>
    <col min="9739" max="9739" width="13.7109375" style="2" bestFit="1" customWidth="1"/>
    <col min="9740" max="9740" width="12.28515625" style="2" bestFit="1" customWidth="1"/>
    <col min="9741" max="9984" width="11.42578125" style="2"/>
    <col min="9985" max="9985" width="20.5703125" style="2" customWidth="1"/>
    <col min="9986" max="9986" width="11.42578125" style="2"/>
    <col min="9987" max="9987" width="10.42578125" style="2" customWidth="1"/>
    <col min="9988" max="9988" width="14" style="2" customWidth="1"/>
    <col min="9989" max="9989" width="13.7109375" style="2" bestFit="1" customWidth="1"/>
    <col min="9990" max="9990" width="6" style="2" customWidth="1"/>
    <col min="9991" max="9991" width="24.42578125" style="2" customWidth="1"/>
    <col min="9992" max="9992" width="11.42578125" style="2"/>
    <col min="9993" max="9993" width="12.7109375" style="2" bestFit="1" customWidth="1"/>
    <col min="9994" max="9994" width="10.7109375" style="2" customWidth="1"/>
    <col min="9995" max="9995" width="13.7109375" style="2" bestFit="1" customWidth="1"/>
    <col min="9996" max="9996" width="12.28515625" style="2" bestFit="1" customWidth="1"/>
    <col min="9997" max="10240" width="11.42578125" style="2"/>
    <col min="10241" max="10241" width="20.5703125" style="2" customWidth="1"/>
    <col min="10242" max="10242" width="11.42578125" style="2"/>
    <col min="10243" max="10243" width="10.42578125" style="2" customWidth="1"/>
    <col min="10244" max="10244" width="14" style="2" customWidth="1"/>
    <col min="10245" max="10245" width="13.7109375" style="2" bestFit="1" customWidth="1"/>
    <col min="10246" max="10246" width="6" style="2" customWidth="1"/>
    <col min="10247" max="10247" width="24.42578125" style="2" customWidth="1"/>
    <col min="10248" max="10248" width="11.42578125" style="2"/>
    <col min="10249" max="10249" width="12.7109375" style="2" bestFit="1" customWidth="1"/>
    <col min="10250" max="10250" width="10.7109375" style="2" customWidth="1"/>
    <col min="10251" max="10251" width="13.7109375" style="2" bestFit="1" customWidth="1"/>
    <col min="10252" max="10252" width="12.28515625" style="2" bestFit="1" customWidth="1"/>
    <col min="10253" max="10496" width="11.42578125" style="2"/>
    <col min="10497" max="10497" width="20.5703125" style="2" customWidth="1"/>
    <col min="10498" max="10498" width="11.42578125" style="2"/>
    <col min="10499" max="10499" width="10.42578125" style="2" customWidth="1"/>
    <col min="10500" max="10500" width="14" style="2" customWidth="1"/>
    <col min="10501" max="10501" width="13.7109375" style="2" bestFit="1" customWidth="1"/>
    <col min="10502" max="10502" width="6" style="2" customWidth="1"/>
    <col min="10503" max="10503" width="24.42578125" style="2" customWidth="1"/>
    <col min="10504" max="10504" width="11.42578125" style="2"/>
    <col min="10505" max="10505" width="12.7109375" style="2" bestFit="1" customWidth="1"/>
    <col min="10506" max="10506" width="10.7109375" style="2" customWidth="1"/>
    <col min="10507" max="10507" width="13.7109375" style="2" bestFit="1" customWidth="1"/>
    <col min="10508" max="10508" width="12.28515625" style="2" bestFit="1" customWidth="1"/>
    <col min="10509" max="10752" width="11.42578125" style="2"/>
    <col min="10753" max="10753" width="20.5703125" style="2" customWidth="1"/>
    <col min="10754" max="10754" width="11.42578125" style="2"/>
    <col min="10755" max="10755" width="10.42578125" style="2" customWidth="1"/>
    <col min="10756" max="10756" width="14" style="2" customWidth="1"/>
    <col min="10757" max="10757" width="13.7109375" style="2" bestFit="1" customWidth="1"/>
    <col min="10758" max="10758" width="6" style="2" customWidth="1"/>
    <col min="10759" max="10759" width="24.42578125" style="2" customWidth="1"/>
    <col min="10760" max="10760" width="11.42578125" style="2"/>
    <col min="10761" max="10761" width="12.7109375" style="2" bestFit="1" customWidth="1"/>
    <col min="10762" max="10762" width="10.7109375" style="2" customWidth="1"/>
    <col min="10763" max="10763" width="13.7109375" style="2" bestFit="1" customWidth="1"/>
    <col min="10764" max="10764" width="12.28515625" style="2" bestFit="1" customWidth="1"/>
    <col min="10765" max="11008" width="11.42578125" style="2"/>
    <col min="11009" max="11009" width="20.5703125" style="2" customWidth="1"/>
    <col min="11010" max="11010" width="11.42578125" style="2"/>
    <col min="11011" max="11011" width="10.42578125" style="2" customWidth="1"/>
    <col min="11012" max="11012" width="14" style="2" customWidth="1"/>
    <col min="11013" max="11013" width="13.7109375" style="2" bestFit="1" customWidth="1"/>
    <col min="11014" max="11014" width="6" style="2" customWidth="1"/>
    <col min="11015" max="11015" width="24.42578125" style="2" customWidth="1"/>
    <col min="11016" max="11016" width="11.42578125" style="2"/>
    <col min="11017" max="11017" width="12.7109375" style="2" bestFit="1" customWidth="1"/>
    <col min="11018" max="11018" width="10.7109375" style="2" customWidth="1"/>
    <col min="11019" max="11019" width="13.7109375" style="2" bestFit="1" customWidth="1"/>
    <col min="11020" max="11020" width="12.28515625" style="2" bestFit="1" customWidth="1"/>
    <col min="11021" max="11264" width="11.42578125" style="2"/>
    <col min="11265" max="11265" width="20.5703125" style="2" customWidth="1"/>
    <col min="11266" max="11266" width="11.42578125" style="2"/>
    <col min="11267" max="11267" width="10.42578125" style="2" customWidth="1"/>
    <col min="11268" max="11268" width="14" style="2" customWidth="1"/>
    <col min="11269" max="11269" width="13.7109375" style="2" bestFit="1" customWidth="1"/>
    <col min="11270" max="11270" width="6" style="2" customWidth="1"/>
    <col min="11271" max="11271" width="24.42578125" style="2" customWidth="1"/>
    <col min="11272" max="11272" width="11.42578125" style="2"/>
    <col min="11273" max="11273" width="12.7109375" style="2" bestFit="1" customWidth="1"/>
    <col min="11274" max="11274" width="10.7109375" style="2" customWidth="1"/>
    <col min="11275" max="11275" width="13.7109375" style="2" bestFit="1" customWidth="1"/>
    <col min="11276" max="11276" width="12.28515625" style="2" bestFit="1" customWidth="1"/>
    <col min="11277" max="11520" width="11.42578125" style="2"/>
    <col min="11521" max="11521" width="20.5703125" style="2" customWidth="1"/>
    <col min="11522" max="11522" width="11.42578125" style="2"/>
    <col min="11523" max="11523" width="10.42578125" style="2" customWidth="1"/>
    <col min="11524" max="11524" width="14" style="2" customWidth="1"/>
    <col min="11525" max="11525" width="13.7109375" style="2" bestFit="1" customWidth="1"/>
    <col min="11526" max="11526" width="6" style="2" customWidth="1"/>
    <col min="11527" max="11527" width="24.42578125" style="2" customWidth="1"/>
    <col min="11528" max="11528" width="11.42578125" style="2"/>
    <col min="11529" max="11529" width="12.7109375" style="2" bestFit="1" customWidth="1"/>
    <col min="11530" max="11530" width="10.7109375" style="2" customWidth="1"/>
    <col min="11531" max="11531" width="13.7109375" style="2" bestFit="1" customWidth="1"/>
    <col min="11532" max="11532" width="12.28515625" style="2" bestFit="1" customWidth="1"/>
    <col min="11533" max="11776" width="11.42578125" style="2"/>
    <col min="11777" max="11777" width="20.5703125" style="2" customWidth="1"/>
    <col min="11778" max="11778" width="11.42578125" style="2"/>
    <col min="11779" max="11779" width="10.42578125" style="2" customWidth="1"/>
    <col min="11780" max="11780" width="14" style="2" customWidth="1"/>
    <col min="11781" max="11781" width="13.7109375" style="2" bestFit="1" customWidth="1"/>
    <col min="11782" max="11782" width="6" style="2" customWidth="1"/>
    <col min="11783" max="11783" width="24.42578125" style="2" customWidth="1"/>
    <col min="11784" max="11784" width="11.42578125" style="2"/>
    <col min="11785" max="11785" width="12.7109375" style="2" bestFit="1" customWidth="1"/>
    <col min="11786" max="11786" width="10.7109375" style="2" customWidth="1"/>
    <col min="11787" max="11787" width="13.7109375" style="2" bestFit="1" customWidth="1"/>
    <col min="11788" max="11788" width="12.28515625" style="2" bestFit="1" customWidth="1"/>
    <col min="11789" max="12032" width="11.42578125" style="2"/>
    <col min="12033" max="12033" width="20.5703125" style="2" customWidth="1"/>
    <col min="12034" max="12034" width="11.42578125" style="2"/>
    <col min="12035" max="12035" width="10.42578125" style="2" customWidth="1"/>
    <col min="12036" max="12036" width="14" style="2" customWidth="1"/>
    <col min="12037" max="12037" width="13.7109375" style="2" bestFit="1" customWidth="1"/>
    <col min="12038" max="12038" width="6" style="2" customWidth="1"/>
    <col min="12039" max="12039" width="24.42578125" style="2" customWidth="1"/>
    <col min="12040" max="12040" width="11.42578125" style="2"/>
    <col min="12041" max="12041" width="12.7109375" style="2" bestFit="1" customWidth="1"/>
    <col min="12042" max="12042" width="10.7109375" style="2" customWidth="1"/>
    <col min="12043" max="12043" width="13.7109375" style="2" bestFit="1" customWidth="1"/>
    <col min="12044" max="12044" width="12.28515625" style="2" bestFit="1" customWidth="1"/>
    <col min="12045" max="12288" width="11.42578125" style="2"/>
    <col min="12289" max="12289" width="20.5703125" style="2" customWidth="1"/>
    <col min="12290" max="12290" width="11.42578125" style="2"/>
    <col min="12291" max="12291" width="10.42578125" style="2" customWidth="1"/>
    <col min="12292" max="12292" width="14" style="2" customWidth="1"/>
    <col min="12293" max="12293" width="13.7109375" style="2" bestFit="1" customWidth="1"/>
    <col min="12294" max="12294" width="6" style="2" customWidth="1"/>
    <col min="12295" max="12295" width="24.42578125" style="2" customWidth="1"/>
    <col min="12296" max="12296" width="11.42578125" style="2"/>
    <col min="12297" max="12297" width="12.7109375" style="2" bestFit="1" customWidth="1"/>
    <col min="12298" max="12298" width="10.7109375" style="2" customWidth="1"/>
    <col min="12299" max="12299" width="13.7109375" style="2" bestFit="1" customWidth="1"/>
    <col min="12300" max="12300" width="12.28515625" style="2" bestFit="1" customWidth="1"/>
    <col min="12301" max="12544" width="11.42578125" style="2"/>
    <col min="12545" max="12545" width="20.5703125" style="2" customWidth="1"/>
    <col min="12546" max="12546" width="11.42578125" style="2"/>
    <col min="12547" max="12547" width="10.42578125" style="2" customWidth="1"/>
    <col min="12548" max="12548" width="14" style="2" customWidth="1"/>
    <col min="12549" max="12549" width="13.7109375" style="2" bestFit="1" customWidth="1"/>
    <col min="12550" max="12550" width="6" style="2" customWidth="1"/>
    <col min="12551" max="12551" width="24.42578125" style="2" customWidth="1"/>
    <col min="12552" max="12552" width="11.42578125" style="2"/>
    <col min="12553" max="12553" width="12.7109375" style="2" bestFit="1" customWidth="1"/>
    <col min="12554" max="12554" width="10.7109375" style="2" customWidth="1"/>
    <col min="12555" max="12555" width="13.7109375" style="2" bestFit="1" customWidth="1"/>
    <col min="12556" max="12556" width="12.28515625" style="2" bestFit="1" customWidth="1"/>
    <col min="12557" max="12800" width="11.42578125" style="2"/>
    <col min="12801" max="12801" width="20.5703125" style="2" customWidth="1"/>
    <col min="12802" max="12802" width="11.42578125" style="2"/>
    <col min="12803" max="12803" width="10.42578125" style="2" customWidth="1"/>
    <col min="12804" max="12804" width="14" style="2" customWidth="1"/>
    <col min="12805" max="12805" width="13.7109375" style="2" bestFit="1" customWidth="1"/>
    <col min="12806" max="12806" width="6" style="2" customWidth="1"/>
    <col min="12807" max="12807" width="24.42578125" style="2" customWidth="1"/>
    <col min="12808" max="12808" width="11.42578125" style="2"/>
    <col min="12809" max="12809" width="12.7109375" style="2" bestFit="1" customWidth="1"/>
    <col min="12810" max="12810" width="10.7109375" style="2" customWidth="1"/>
    <col min="12811" max="12811" width="13.7109375" style="2" bestFit="1" customWidth="1"/>
    <col min="12812" max="12812" width="12.28515625" style="2" bestFit="1" customWidth="1"/>
    <col min="12813" max="13056" width="11.42578125" style="2"/>
    <col min="13057" max="13057" width="20.5703125" style="2" customWidth="1"/>
    <col min="13058" max="13058" width="11.42578125" style="2"/>
    <col min="13059" max="13059" width="10.42578125" style="2" customWidth="1"/>
    <col min="13060" max="13060" width="14" style="2" customWidth="1"/>
    <col min="13061" max="13061" width="13.7109375" style="2" bestFit="1" customWidth="1"/>
    <col min="13062" max="13062" width="6" style="2" customWidth="1"/>
    <col min="13063" max="13063" width="24.42578125" style="2" customWidth="1"/>
    <col min="13064" max="13064" width="11.42578125" style="2"/>
    <col min="13065" max="13065" width="12.7109375" style="2" bestFit="1" customWidth="1"/>
    <col min="13066" max="13066" width="10.7109375" style="2" customWidth="1"/>
    <col min="13067" max="13067" width="13.7109375" style="2" bestFit="1" customWidth="1"/>
    <col min="13068" max="13068" width="12.28515625" style="2" bestFit="1" customWidth="1"/>
    <col min="13069" max="13312" width="11.42578125" style="2"/>
    <col min="13313" max="13313" width="20.5703125" style="2" customWidth="1"/>
    <col min="13314" max="13314" width="11.42578125" style="2"/>
    <col min="13315" max="13315" width="10.42578125" style="2" customWidth="1"/>
    <col min="13316" max="13316" width="14" style="2" customWidth="1"/>
    <col min="13317" max="13317" width="13.7109375" style="2" bestFit="1" customWidth="1"/>
    <col min="13318" max="13318" width="6" style="2" customWidth="1"/>
    <col min="13319" max="13319" width="24.42578125" style="2" customWidth="1"/>
    <col min="13320" max="13320" width="11.42578125" style="2"/>
    <col min="13321" max="13321" width="12.7109375" style="2" bestFit="1" customWidth="1"/>
    <col min="13322" max="13322" width="10.7109375" style="2" customWidth="1"/>
    <col min="13323" max="13323" width="13.7109375" style="2" bestFit="1" customWidth="1"/>
    <col min="13324" max="13324" width="12.28515625" style="2" bestFit="1" customWidth="1"/>
    <col min="13325" max="13568" width="11.42578125" style="2"/>
    <col min="13569" max="13569" width="20.5703125" style="2" customWidth="1"/>
    <col min="13570" max="13570" width="11.42578125" style="2"/>
    <col min="13571" max="13571" width="10.42578125" style="2" customWidth="1"/>
    <col min="13572" max="13572" width="14" style="2" customWidth="1"/>
    <col min="13573" max="13573" width="13.7109375" style="2" bestFit="1" customWidth="1"/>
    <col min="13574" max="13574" width="6" style="2" customWidth="1"/>
    <col min="13575" max="13575" width="24.42578125" style="2" customWidth="1"/>
    <col min="13576" max="13576" width="11.42578125" style="2"/>
    <col min="13577" max="13577" width="12.7109375" style="2" bestFit="1" customWidth="1"/>
    <col min="13578" max="13578" width="10.7109375" style="2" customWidth="1"/>
    <col min="13579" max="13579" width="13.7109375" style="2" bestFit="1" customWidth="1"/>
    <col min="13580" max="13580" width="12.28515625" style="2" bestFit="1" customWidth="1"/>
    <col min="13581" max="13824" width="11.42578125" style="2"/>
    <col min="13825" max="13825" width="20.5703125" style="2" customWidth="1"/>
    <col min="13826" max="13826" width="11.42578125" style="2"/>
    <col min="13827" max="13827" width="10.42578125" style="2" customWidth="1"/>
    <col min="13828" max="13828" width="14" style="2" customWidth="1"/>
    <col min="13829" max="13829" width="13.7109375" style="2" bestFit="1" customWidth="1"/>
    <col min="13830" max="13830" width="6" style="2" customWidth="1"/>
    <col min="13831" max="13831" width="24.42578125" style="2" customWidth="1"/>
    <col min="13832" max="13832" width="11.42578125" style="2"/>
    <col min="13833" max="13833" width="12.7109375" style="2" bestFit="1" customWidth="1"/>
    <col min="13834" max="13834" width="10.7109375" style="2" customWidth="1"/>
    <col min="13835" max="13835" width="13.7109375" style="2" bestFit="1" customWidth="1"/>
    <col min="13836" max="13836" width="12.28515625" style="2" bestFit="1" customWidth="1"/>
    <col min="13837" max="14080" width="11.42578125" style="2"/>
    <col min="14081" max="14081" width="20.5703125" style="2" customWidth="1"/>
    <col min="14082" max="14082" width="11.42578125" style="2"/>
    <col min="14083" max="14083" width="10.42578125" style="2" customWidth="1"/>
    <col min="14084" max="14084" width="14" style="2" customWidth="1"/>
    <col min="14085" max="14085" width="13.7109375" style="2" bestFit="1" customWidth="1"/>
    <col min="14086" max="14086" width="6" style="2" customWidth="1"/>
    <col min="14087" max="14087" width="24.42578125" style="2" customWidth="1"/>
    <col min="14088" max="14088" width="11.42578125" style="2"/>
    <col min="14089" max="14089" width="12.7109375" style="2" bestFit="1" customWidth="1"/>
    <col min="14090" max="14090" width="10.7109375" style="2" customWidth="1"/>
    <col min="14091" max="14091" width="13.7109375" style="2" bestFit="1" customWidth="1"/>
    <col min="14092" max="14092" width="12.28515625" style="2" bestFit="1" customWidth="1"/>
    <col min="14093" max="14336" width="11.42578125" style="2"/>
    <col min="14337" max="14337" width="20.5703125" style="2" customWidth="1"/>
    <col min="14338" max="14338" width="11.42578125" style="2"/>
    <col min="14339" max="14339" width="10.42578125" style="2" customWidth="1"/>
    <col min="14340" max="14340" width="14" style="2" customWidth="1"/>
    <col min="14341" max="14341" width="13.7109375" style="2" bestFit="1" customWidth="1"/>
    <col min="14342" max="14342" width="6" style="2" customWidth="1"/>
    <col min="14343" max="14343" width="24.42578125" style="2" customWidth="1"/>
    <col min="14344" max="14344" width="11.42578125" style="2"/>
    <col min="14345" max="14345" width="12.7109375" style="2" bestFit="1" customWidth="1"/>
    <col min="14346" max="14346" width="10.7109375" style="2" customWidth="1"/>
    <col min="14347" max="14347" width="13.7109375" style="2" bestFit="1" customWidth="1"/>
    <col min="14348" max="14348" width="12.28515625" style="2" bestFit="1" customWidth="1"/>
    <col min="14349" max="14592" width="11.42578125" style="2"/>
    <col min="14593" max="14593" width="20.5703125" style="2" customWidth="1"/>
    <col min="14594" max="14594" width="11.42578125" style="2"/>
    <col min="14595" max="14595" width="10.42578125" style="2" customWidth="1"/>
    <col min="14596" max="14596" width="14" style="2" customWidth="1"/>
    <col min="14597" max="14597" width="13.7109375" style="2" bestFit="1" customWidth="1"/>
    <col min="14598" max="14598" width="6" style="2" customWidth="1"/>
    <col min="14599" max="14599" width="24.42578125" style="2" customWidth="1"/>
    <col min="14600" max="14600" width="11.42578125" style="2"/>
    <col min="14601" max="14601" width="12.7109375" style="2" bestFit="1" customWidth="1"/>
    <col min="14602" max="14602" width="10.7109375" style="2" customWidth="1"/>
    <col min="14603" max="14603" width="13.7109375" style="2" bestFit="1" customWidth="1"/>
    <col min="14604" max="14604" width="12.28515625" style="2" bestFit="1" customWidth="1"/>
    <col min="14605" max="14848" width="11.42578125" style="2"/>
    <col min="14849" max="14849" width="20.5703125" style="2" customWidth="1"/>
    <col min="14850" max="14850" width="11.42578125" style="2"/>
    <col min="14851" max="14851" width="10.42578125" style="2" customWidth="1"/>
    <col min="14852" max="14852" width="14" style="2" customWidth="1"/>
    <col min="14853" max="14853" width="13.7109375" style="2" bestFit="1" customWidth="1"/>
    <col min="14854" max="14854" width="6" style="2" customWidth="1"/>
    <col min="14855" max="14855" width="24.42578125" style="2" customWidth="1"/>
    <col min="14856" max="14856" width="11.42578125" style="2"/>
    <col min="14857" max="14857" width="12.7109375" style="2" bestFit="1" customWidth="1"/>
    <col min="14858" max="14858" width="10.7109375" style="2" customWidth="1"/>
    <col min="14859" max="14859" width="13.7109375" style="2" bestFit="1" customWidth="1"/>
    <col min="14860" max="14860" width="12.28515625" style="2" bestFit="1" customWidth="1"/>
    <col min="14861" max="15104" width="11.42578125" style="2"/>
    <col min="15105" max="15105" width="20.5703125" style="2" customWidth="1"/>
    <col min="15106" max="15106" width="11.42578125" style="2"/>
    <col min="15107" max="15107" width="10.42578125" style="2" customWidth="1"/>
    <col min="15108" max="15108" width="14" style="2" customWidth="1"/>
    <col min="15109" max="15109" width="13.7109375" style="2" bestFit="1" customWidth="1"/>
    <col min="15110" max="15110" width="6" style="2" customWidth="1"/>
    <col min="15111" max="15111" width="24.42578125" style="2" customWidth="1"/>
    <col min="15112" max="15112" width="11.42578125" style="2"/>
    <col min="15113" max="15113" width="12.7109375" style="2" bestFit="1" customWidth="1"/>
    <col min="15114" max="15114" width="10.7109375" style="2" customWidth="1"/>
    <col min="15115" max="15115" width="13.7109375" style="2" bestFit="1" customWidth="1"/>
    <col min="15116" max="15116" width="12.28515625" style="2" bestFit="1" customWidth="1"/>
    <col min="15117" max="15360" width="11.42578125" style="2"/>
    <col min="15361" max="15361" width="20.5703125" style="2" customWidth="1"/>
    <col min="15362" max="15362" width="11.42578125" style="2"/>
    <col min="15363" max="15363" width="10.42578125" style="2" customWidth="1"/>
    <col min="15364" max="15364" width="14" style="2" customWidth="1"/>
    <col min="15365" max="15365" width="13.7109375" style="2" bestFit="1" customWidth="1"/>
    <col min="15366" max="15366" width="6" style="2" customWidth="1"/>
    <col min="15367" max="15367" width="24.42578125" style="2" customWidth="1"/>
    <col min="15368" max="15368" width="11.42578125" style="2"/>
    <col min="15369" max="15369" width="12.7109375" style="2" bestFit="1" customWidth="1"/>
    <col min="15370" max="15370" width="10.7109375" style="2" customWidth="1"/>
    <col min="15371" max="15371" width="13.7109375" style="2" bestFit="1" customWidth="1"/>
    <col min="15372" max="15372" width="12.28515625" style="2" bestFit="1" customWidth="1"/>
    <col min="15373" max="15616" width="11.42578125" style="2"/>
    <col min="15617" max="15617" width="20.5703125" style="2" customWidth="1"/>
    <col min="15618" max="15618" width="11.42578125" style="2"/>
    <col min="15619" max="15619" width="10.42578125" style="2" customWidth="1"/>
    <col min="15620" max="15620" width="14" style="2" customWidth="1"/>
    <col min="15621" max="15621" width="13.7109375" style="2" bestFit="1" customWidth="1"/>
    <col min="15622" max="15622" width="6" style="2" customWidth="1"/>
    <col min="15623" max="15623" width="24.42578125" style="2" customWidth="1"/>
    <col min="15624" max="15624" width="11.42578125" style="2"/>
    <col min="15625" max="15625" width="12.7109375" style="2" bestFit="1" customWidth="1"/>
    <col min="15626" max="15626" width="10.7109375" style="2" customWidth="1"/>
    <col min="15627" max="15627" width="13.7109375" style="2" bestFit="1" customWidth="1"/>
    <col min="15628" max="15628" width="12.28515625" style="2" bestFit="1" customWidth="1"/>
    <col min="15629" max="15872" width="11.42578125" style="2"/>
    <col min="15873" max="15873" width="20.5703125" style="2" customWidth="1"/>
    <col min="15874" max="15874" width="11.42578125" style="2"/>
    <col min="15875" max="15875" width="10.42578125" style="2" customWidth="1"/>
    <col min="15876" max="15876" width="14" style="2" customWidth="1"/>
    <col min="15877" max="15877" width="13.7109375" style="2" bestFit="1" customWidth="1"/>
    <col min="15878" max="15878" width="6" style="2" customWidth="1"/>
    <col min="15879" max="15879" width="24.42578125" style="2" customWidth="1"/>
    <col min="15880" max="15880" width="11.42578125" style="2"/>
    <col min="15881" max="15881" width="12.7109375" style="2" bestFit="1" customWidth="1"/>
    <col min="15882" max="15882" width="10.7109375" style="2" customWidth="1"/>
    <col min="15883" max="15883" width="13.7109375" style="2" bestFit="1" customWidth="1"/>
    <col min="15884" max="15884" width="12.28515625" style="2" bestFit="1" customWidth="1"/>
    <col min="15885" max="16128" width="11.42578125" style="2"/>
    <col min="16129" max="16129" width="20.5703125" style="2" customWidth="1"/>
    <col min="16130" max="16130" width="11.42578125" style="2"/>
    <col min="16131" max="16131" width="10.42578125" style="2" customWidth="1"/>
    <col min="16132" max="16132" width="14" style="2" customWidth="1"/>
    <col min="16133" max="16133" width="13.7109375" style="2" bestFit="1" customWidth="1"/>
    <col min="16134" max="16134" width="6" style="2" customWidth="1"/>
    <col min="16135" max="16135" width="24.42578125" style="2" customWidth="1"/>
    <col min="16136" max="16136" width="11.42578125" style="2"/>
    <col min="16137" max="16137" width="12.7109375" style="2" bestFit="1" customWidth="1"/>
    <col min="16138" max="16138" width="10.7109375" style="2" customWidth="1"/>
    <col min="16139" max="16139" width="13.7109375" style="2" bestFit="1" customWidth="1"/>
    <col min="16140" max="16140" width="12.28515625" style="2" bestFit="1" customWidth="1"/>
    <col min="16141" max="16384" width="11.42578125" style="2"/>
  </cols>
  <sheetData>
    <row r="1" spans="1:13">
      <c r="A1" s="2" t="s">
        <v>0</v>
      </c>
      <c r="J1" s="48" t="s">
        <v>88</v>
      </c>
    </row>
    <row r="2" spans="1:13">
      <c r="A2" s="2" t="s">
        <v>2</v>
      </c>
      <c r="D2" s="24">
        <v>44895</v>
      </c>
    </row>
    <row r="4" spans="1:13">
      <c r="A4" s="25" t="s">
        <v>3</v>
      </c>
      <c r="C4" s="24">
        <v>44866</v>
      </c>
      <c r="D4" s="7"/>
      <c r="E4" s="7">
        <v>49064781.950000003</v>
      </c>
      <c r="G4" s="25" t="s">
        <v>4</v>
      </c>
    </row>
    <row r="5" spans="1:13">
      <c r="A5" s="25" t="s">
        <v>5</v>
      </c>
    </row>
    <row r="6" spans="1:13">
      <c r="A6" s="25" t="s">
        <v>6</v>
      </c>
    </row>
    <row r="7" spans="1:13">
      <c r="A7" s="2" t="s">
        <v>7</v>
      </c>
      <c r="D7" s="41">
        <v>353556.91</v>
      </c>
      <c r="J7" s="7"/>
    </row>
    <row r="8" spans="1:13">
      <c r="A8" s="2" t="s">
        <v>8</v>
      </c>
      <c r="D8" s="41">
        <v>954912.47000000009</v>
      </c>
      <c r="G8" s="2" t="s">
        <v>9</v>
      </c>
      <c r="I8" s="7">
        <v>13948309.539999999</v>
      </c>
    </row>
    <row r="9" spans="1:13">
      <c r="A9" s="2" t="s">
        <v>10</v>
      </c>
      <c r="D9" s="41">
        <v>0</v>
      </c>
      <c r="G9" s="2" t="s">
        <v>11</v>
      </c>
      <c r="I9" s="7">
        <v>14599441.060000001</v>
      </c>
      <c r="K9" s="7"/>
      <c r="M9" s="7"/>
    </row>
    <row r="10" spans="1:13">
      <c r="A10" s="2" t="s">
        <v>12</v>
      </c>
      <c r="D10" s="41">
        <v>28000</v>
      </c>
      <c r="G10" s="2" t="s">
        <v>13</v>
      </c>
      <c r="I10" s="7">
        <v>0</v>
      </c>
    </row>
    <row r="11" spans="1:13">
      <c r="A11" s="2" t="s">
        <v>14</v>
      </c>
      <c r="D11" s="41">
        <v>0</v>
      </c>
      <c r="G11" s="2" t="s">
        <v>15</v>
      </c>
      <c r="I11" s="7">
        <v>725675.45</v>
      </c>
      <c r="K11" s="7"/>
    </row>
    <row r="12" spans="1:13">
      <c r="A12" s="2" t="s">
        <v>16</v>
      </c>
      <c r="D12" s="41">
        <v>140000</v>
      </c>
      <c r="G12" s="2" t="s">
        <v>17</v>
      </c>
      <c r="I12" s="7">
        <v>497500</v>
      </c>
    </row>
    <row r="13" spans="1:13">
      <c r="A13" s="2" t="s">
        <v>18</v>
      </c>
      <c r="D13" s="41">
        <v>0</v>
      </c>
      <c r="G13" s="2" t="s">
        <v>19</v>
      </c>
      <c r="I13" s="7">
        <v>24444989.890000001</v>
      </c>
    </row>
    <row r="14" spans="1:13">
      <c r="A14" s="2" t="s">
        <v>20</v>
      </c>
      <c r="D14" s="41">
        <v>53311</v>
      </c>
      <c r="G14" s="2" t="s">
        <v>21</v>
      </c>
      <c r="I14" s="7">
        <v>0</v>
      </c>
      <c r="J14" s="42"/>
      <c r="K14" s="43"/>
    </row>
    <row r="15" spans="1:13">
      <c r="A15" s="2" t="s">
        <v>22</v>
      </c>
      <c r="D15" s="41">
        <v>41000</v>
      </c>
      <c r="G15" s="2" t="s">
        <v>23</v>
      </c>
      <c r="I15" s="39">
        <v>54215915.939999998</v>
      </c>
      <c r="J15" s="44"/>
      <c r="K15" s="39">
        <v>54215915.939999998</v>
      </c>
    </row>
    <row r="16" spans="1:13">
      <c r="A16" s="2" t="s">
        <v>24</v>
      </c>
      <c r="D16" s="41">
        <v>50674.01</v>
      </c>
      <c r="G16" s="25"/>
    </row>
    <row r="17" spans="1:12">
      <c r="A17" s="2" t="s">
        <v>25</v>
      </c>
      <c r="D17" s="41">
        <v>139571.88999999998</v>
      </c>
      <c r="G17" s="25" t="s">
        <v>5</v>
      </c>
    </row>
    <row r="18" spans="1:12">
      <c r="A18" s="2" t="s">
        <v>27</v>
      </c>
      <c r="D18" s="41">
        <v>158331.56</v>
      </c>
      <c r="G18" s="2" t="s">
        <v>28</v>
      </c>
      <c r="K18" s="7">
        <v>2899879.55</v>
      </c>
    </row>
    <row r="19" spans="1:12">
      <c r="A19" s="2" t="s">
        <v>29</v>
      </c>
      <c r="D19" s="41">
        <v>114326.89000000001</v>
      </c>
      <c r="G19" s="2" t="s">
        <v>30</v>
      </c>
      <c r="K19" s="7">
        <v>0</v>
      </c>
    </row>
    <row r="20" spans="1:12">
      <c r="A20" s="2" t="s">
        <v>31</v>
      </c>
      <c r="D20" s="41">
        <v>4300</v>
      </c>
      <c r="G20" s="2" t="s">
        <v>32</v>
      </c>
      <c r="K20" s="39">
        <v>57115795.489999995</v>
      </c>
    </row>
    <row r="21" spans="1:12">
      <c r="A21" s="2" t="s">
        <v>33</v>
      </c>
      <c r="D21" s="41">
        <v>14300</v>
      </c>
      <c r="K21" s="45"/>
    </row>
    <row r="22" spans="1:12">
      <c r="A22" s="2" t="s">
        <v>34</v>
      </c>
      <c r="D22" s="41">
        <v>0</v>
      </c>
      <c r="G22" s="25" t="s">
        <v>36</v>
      </c>
      <c r="H22" s="46" t="s">
        <v>37</v>
      </c>
      <c r="I22" s="46">
        <v>44895</v>
      </c>
    </row>
    <row r="23" spans="1:12">
      <c r="A23" s="2" t="s">
        <v>35</v>
      </c>
      <c r="D23" s="41">
        <v>268947.95</v>
      </c>
      <c r="G23" s="2" t="s">
        <v>39</v>
      </c>
      <c r="I23" s="54">
        <v>91521.62</v>
      </c>
      <c r="J23" s="54"/>
      <c r="K23" s="16"/>
    </row>
    <row r="24" spans="1:12">
      <c r="A24" s="2" t="s">
        <v>38</v>
      </c>
      <c r="D24" s="41">
        <v>31757.94</v>
      </c>
      <c r="G24" s="2" t="s">
        <v>41</v>
      </c>
      <c r="I24" s="7">
        <v>25000</v>
      </c>
      <c r="J24" s="7"/>
    </row>
    <row r="25" spans="1:12">
      <c r="A25" s="2" t="s">
        <v>40</v>
      </c>
      <c r="D25" s="41">
        <v>113668.95999999999</v>
      </c>
      <c r="G25" s="2" t="s">
        <v>43</v>
      </c>
      <c r="I25" s="7">
        <v>5000</v>
      </c>
      <c r="J25" s="7"/>
    </row>
    <row r="26" spans="1:12">
      <c r="A26" s="2" t="s">
        <v>42</v>
      </c>
      <c r="D26" s="41">
        <v>72002.67</v>
      </c>
      <c r="G26" s="2" t="s">
        <v>45</v>
      </c>
      <c r="I26" s="7">
        <v>11561123.880000001</v>
      </c>
      <c r="J26" s="7"/>
      <c r="K26" s="7"/>
      <c r="L26" s="7"/>
    </row>
    <row r="27" spans="1:12">
      <c r="A27" s="2" t="s">
        <v>44</v>
      </c>
      <c r="D27" s="7">
        <v>0</v>
      </c>
      <c r="G27" s="2" t="s">
        <v>47</v>
      </c>
      <c r="I27" s="7">
        <v>42383.02</v>
      </c>
      <c r="J27" s="7"/>
      <c r="K27" s="7"/>
    </row>
    <row r="28" spans="1:12">
      <c r="A28" s="2" t="s">
        <v>46</v>
      </c>
      <c r="D28" s="41">
        <v>1623349.0999999999</v>
      </c>
      <c r="G28" s="2" t="s">
        <v>49</v>
      </c>
      <c r="I28" s="7">
        <v>4620.66</v>
      </c>
      <c r="J28" s="7"/>
    </row>
    <row r="29" spans="1:12">
      <c r="A29" s="2" t="s">
        <v>48</v>
      </c>
      <c r="D29" s="41">
        <v>22000</v>
      </c>
      <c r="G29" s="2" t="s">
        <v>51</v>
      </c>
      <c r="I29" s="45">
        <v>7028.31</v>
      </c>
      <c r="J29" s="45"/>
      <c r="K29" s="7"/>
    </row>
    <row r="30" spans="1:12">
      <c r="A30" s="2" t="s">
        <v>50</v>
      </c>
      <c r="D30" s="41">
        <v>983835.60000000009</v>
      </c>
      <c r="G30" s="2" t="s">
        <v>53</v>
      </c>
      <c r="I30" s="45">
        <v>8262475.4299999997</v>
      </c>
      <c r="J30" s="45"/>
      <c r="K30" s="7"/>
    </row>
    <row r="31" spans="1:12">
      <c r="A31" s="2" t="s">
        <v>52</v>
      </c>
      <c r="D31" s="16">
        <v>0</v>
      </c>
      <c r="G31" s="2" t="s">
        <v>55</v>
      </c>
      <c r="I31" s="45">
        <v>5254.67</v>
      </c>
      <c r="J31" s="47"/>
      <c r="K31" s="45"/>
    </row>
    <row r="32" spans="1:12">
      <c r="A32" s="2" t="s">
        <v>54</v>
      </c>
      <c r="D32" s="41">
        <v>8927273.5</v>
      </c>
      <c r="G32" s="2" t="s">
        <v>81</v>
      </c>
      <c r="I32" s="7">
        <v>5900120.0499999998</v>
      </c>
      <c r="J32" s="47"/>
      <c r="K32" s="45"/>
      <c r="L32" s="7"/>
    </row>
    <row r="33" spans="1:13">
      <c r="A33" s="2" t="s">
        <v>56</v>
      </c>
      <c r="D33" s="41">
        <v>6471252.0999999996</v>
      </c>
      <c r="G33" s="2" t="s">
        <v>59</v>
      </c>
      <c r="I33" s="7">
        <v>19000000</v>
      </c>
      <c r="J33" s="7"/>
      <c r="M33" s="7"/>
    </row>
    <row r="34" spans="1:13">
      <c r="A34" s="2" t="s">
        <v>58</v>
      </c>
      <c r="D34" s="41">
        <v>14375245.539999999</v>
      </c>
      <c r="G34" s="2" t="s">
        <v>82</v>
      </c>
      <c r="I34" s="7">
        <v>0</v>
      </c>
      <c r="K34" s="7">
        <v>54461589.039999999</v>
      </c>
      <c r="L34" s="7"/>
    </row>
    <row r="35" spans="1:13">
      <c r="A35" s="2" t="s">
        <v>69</v>
      </c>
      <c r="D35" s="41">
        <v>0</v>
      </c>
      <c r="G35" s="2" t="s">
        <v>59</v>
      </c>
      <c r="I35" s="43"/>
      <c r="J35" s="42"/>
      <c r="K35" s="43"/>
    </row>
    <row r="36" spans="1:13">
      <c r="A36" s="2" t="s">
        <v>60</v>
      </c>
      <c r="D36" s="41">
        <v>14926326.82</v>
      </c>
      <c r="G36" s="2" t="s">
        <v>63</v>
      </c>
      <c r="I36" s="39">
        <v>44904527.640000001</v>
      </c>
      <c r="J36" s="44"/>
      <c r="K36" s="39">
        <v>44904527.640000001</v>
      </c>
    </row>
    <row r="37" spans="1:13">
      <c r="A37" s="2" t="s">
        <v>62</v>
      </c>
      <c r="D37" s="41">
        <v>4653.26</v>
      </c>
      <c r="E37" s="7"/>
      <c r="I37" s="7"/>
    </row>
    <row r="38" spans="1:13">
      <c r="A38" s="2" t="s">
        <v>77</v>
      </c>
      <c r="D38" s="41">
        <v>7449.4400000000005</v>
      </c>
      <c r="E38" s="7"/>
      <c r="I38" s="7"/>
    </row>
    <row r="39" spans="1:13">
      <c r="A39" s="2" t="s">
        <v>64</v>
      </c>
      <c r="D39" s="7">
        <v>49880047.609999992</v>
      </c>
      <c r="E39" s="39">
        <v>49880047.609999992</v>
      </c>
    </row>
    <row r="41" spans="1:13">
      <c r="A41" s="25" t="s">
        <v>5</v>
      </c>
    </row>
    <row r="42" spans="1:13">
      <c r="A42" s="2" t="s">
        <v>65</v>
      </c>
      <c r="E42" s="7">
        <v>3075493.5700000003</v>
      </c>
    </row>
    <row r="44" spans="1:13">
      <c r="A44" s="2" t="s">
        <v>66</v>
      </c>
      <c r="E44" s="40">
        <v>102020323.13</v>
      </c>
      <c r="G44" s="2" t="s">
        <v>67</v>
      </c>
      <c r="K44" s="40">
        <v>102020323.13</v>
      </c>
    </row>
    <row r="46" spans="1:13">
      <c r="E46" s="7"/>
      <c r="G46" s="22">
        <f>E44-K44</f>
        <v>0</v>
      </c>
    </row>
    <row r="47" spans="1:13">
      <c r="D47" s="7"/>
    </row>
    <row r="48" spans="1:13">
      <c r="D48" s="7"/>
      <c r="G48" s="22"/>
    </row>
    <row r="49" spans="4:7">
      <c r="D49" s="7"/>
      <c r="G49" s="7"/>
    </row>
    <row r="50" spans="4:7">
      <c r="D50" s="7"/>
      <c r="G50" s="22"/>
    </row>
    <row r="52" spans="4:7">
      <c r="G52" s="22"/>
    </row>
    <row r="53" spans="4:7">
      <c r="G53" s="21"/>
    </row>
  </sheetData>
  <pageMargins left="0" right="0" top="0.39370078740157483" bottom="0" header="0" footer="0"/>
  <pageSetup paperSize="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workbookViewId="0">
      <selection activeCell="A7" sqref="A7"/>
    </sheetView>
  </sheetViews>
  <sheetFormatPr baseColWidth="10" defaultRowHeight="12.75"/>
  <cols>
    <col min="1" max="1" width="20.5703125" style="2" customWidth="1"/>
    <col min="2" max="2" width="8.42578125" style="2" customWidth="1"/>
    <col min="3" max="3" width="14.28515625" style="2" bestFit="1" customWidth="1"/>
    <col min="4" max="4" width="13.85546875" style="2" customWidth="1"/>
    <col min="5" max="6" width="14.28515625" style="2" bestFit="1" customWidth="1"/>
    <col min="7" max="7" width="13.7109375" style="2" customWidth="1"/>
    <col min="8" max="8" width="0.5703125" style="2" customWidth="1"/>
    <col min="9" max="9" width="24.28515625" style="2" customWidth="1"/>
    <col min="10" max="10" width="13.42578125" style="2" customWidth="1"/>
    <col min="11" max="11" width="14" style="2" customWidth="1"/>
    <col min="12" max="12" width="14.85546875" style="2" bestFit="1" customWidth="1"/>
    <col min="13" max="13" width="13.42578125" style="2" bestFit="1" customWidth="1"/>
    <col min="14" max="14" width="13.85546875" style="2" bestFit="1" customWidth="1"/>
    <col min="15" max="15" width="13.7109375" style="2" bestFit="1" customWidth="1"/>
    <col min="16" max="16" width="12.7109375" style="2" bestFit="1" customWidth="1"/>
    <col min="17" max="256" width="11.42578125" style="2"/>
    <col min="257" max="257" width="20.5703125" style="2" customWidth="1"/>
    <col min="258" max="258" width="8.42578125" style="2" customWidth="1"/>
    <col min="259" max="259" width="14.28515625" style="2" bestFit="1" customWidth="1"/>
    <col min="260" max="260" width="13.85546875" style="2" customWidth="1"/>
    <col min="261" max="262" width="14.28515625" style="2" bestFit="1" customWidth="1"/>
    <col min="263" max="263" width="13.7109375" style="2" customWidth="1"/>
    <col min="264" max="264" width="0.5703125" style="2" customWidth="1"/>
    <col min="265" max="265" width="24.28515625" style="2" customWidth="1"/>
    <col min="266" max="266" width="13.42578125" style="2" customWidth="1"/>
    <col min="267" max="267" width="14" style="2" customWidth="1"/>
    <col min="268" max="268" width="14.85546875" style="2" bestFit="1" customWidth="1"/>
    <col min="269" max="269" width="13.42578125" style="2" bestFit="1" customWidth="1"/>
    <col min="270" max="270" width="13.85546875" style="2" bestFit="1" customWidth="1"/>
    <col min="271" max="271" width="13.7109375" style="2" bestFit="1" customWidth="1"/>
    <col min="272" max="272" width="12.7109375" style="2" bestFit="1" customWidth="1"/>
    <col min="273" max="512" width="11.42578125" style="2"/>
    <col min="513" max="513" width="20.5703125" style="2" customWidth="1"/>
    <col min="514" max="514" width="8.42578125" style="2" customWidth="1"/>
    <col min="515" max="515" width="14.28515625" style="2" bestFit="1" customWidth="1"/>
    <col min="516" max="516" width="13.85546875" style="2" customWidth="1"/>
    <col min="517" max="518" width="14.28515625" style="2" bestFit="1" customWidth="1"/>
    <col min="519" max="519" width="13.7109375" style="2" customWidth="1"/>
    <col min="520" max="520" width="0.5703125" style="2" customWidth="1"/>
    <col min="521" max="521" width="24.28515625" style="2" customWidth="1"/>
    <col min="522" max="522" width="13.42578125" style="2" customWidth="1"/>
    <col min="523" max="523" width="14" style="2" customWidth="1"/>
    <col min="524" max="524" width="14.85546875" style="2" bestFit="1" customWidth="1"/>
    <col min="525" max="525" width="13.42578125" style="2" bestFit="1" customWidth="1"/>
    <col min="526" max="526" width="13.85546875" style="2" bestFit="1" customWidth="1"/>
    <col min="527" max="527" width="13.7109375" style="2" bestFit="1" customWidth="1"/>
    <col min="528" max="528" width="12.7109375" style="2" bestFit="1" customWidth="1"/>
    <col min="529" max="768" width="11.42578125" style="2"/>
    <col min="769" max="769" width="20.5703125" style="2" customWidth="1"/>
    <col min="770" max="770" width="8.42578125" style="2" customWidth="1"/>
    <col min="771" max="771" width="14.28515625" style="2" bestFit="1" customWidth="1"/>
    <col min="772" max="772" width="13.85546875" style="2" customWidth="1"/>
    <col min="773" max="774" width="14.28515625" style="2" bestFit="1" customWidth="1"/>
    <col min="775" max="775" width="13.7109375" style="2" customWidth="1"/>
    <col min="776" max="776" width="0.5703125" style="2" customWidth="1"/>
    <col min="777" max="777" width="24.28515625" style="2" customWidth="1"/>
    <col min="778" max="778" width="13.42578125" style="2" customWidth="1"/>
    <col min="779" max="779" width="14" style="2" customWidth="1"/>
    <col min="780" max="780" width="14.85546875" style="2" bestFit="1" customWidth="1"/>
    <col min="781" max="781" width="13.42578125" style="2" bestFit="1" customWidth="1"/>
    <col min="782" max="782" width="13.85546875" style="2" bestFit="1" customWidth="1"/>
    <col min="783" max="783" width="13.7109375" style="2" bestFit="1" customWidth="1"/>
    <col min="784" max="784" width="12.7109375" style="2" bestFit="1" customWidth="1"/>
    <col min="785" max="1024" width="11.42578125" style="2"/>
    <col min="1025" max="1025" width="20.5703125" style="2" customWidth="1"/>
    <col min="1026" max="1026" width="8.42578125" style="2" customWidth="1"/>
    <col min="1027" max="1027" width="14.28515625" style="2" bestFit="1" customWidth="1"/>
    <col min="1028" max="1028" width="13.85546875" style="2" customWidth="1"/>
    <col min="1029" max="1030" width="14.28515625" style="2" bestFit="1" customWidth="1"/>
    <col min="1031" max="1031" width="13.7109375" style="2" customWidth="1"/>
    <col min="1032" max="1032" width="0.5703125" style="2" customWidth="1"/>
    <col min="1033" max="1033" width="24.28515625" style="2" customWidth="1"/>
    <col min="1034" max="1034" width="13.42578125" style="2" customWidth="1"/>
    <col min="1035" max="1035" width="14" style="2" customWidth="1"/>
    <col min="1036" max="1036" width="14.85546875" style="2" bestFit="1" customWidth="1"/>
    <col min="1037" max="1037" width="13.42578125" style="2" bestFit="1" customWidth="1"/>
    <col min="1038" max="1038" width="13.85546875" style="2" bestFit="1" customWidth="1"/>
    <col min="1039" max="1039" width="13.7109375" style="2" bestFit="1" customWidth="1"/>
    <col min="1040" max="1040" width="12.7109375" style="2" bestFit="1" customWidth="1"/>
    <col min="1041" max="1280" width="11.42578125" style="2"/>
    <col min="1281" max="1281" width="20.5703125" style="2" customWidth="1"/>
    <col min="1282" max="1282" width="8.42578125" style="2" customWidth="1"/>
    <col min="1283" max="1283" width="14.28515625" style="2" bestFit="1" customWidth="1"/>
    <col min="1284" max="1284" width="13.85546875" style="2" customWidth="1"/>
    <col min="1285" max="1286" width="14.28515625" style="2" bestFit="1" customWidth="1"/>
    <col min="1287" max="1287" width="13.7109375" style="2" customWidth="1"/>
    <col min="1288" max="1288" width="0.5703125" style="2" customWidth="1"/>
    <col min="1289" max="1289" width="24.28515625" style="2" customWidth="1"/>
    <col min="1290" max="1290" width="13.42578125" style="2" customWidth="1"/>
    <col min="1291" max="1291" width="14" style="2" customWidth="1"/>
    <col min="1292" max="1292" width="14.85546875" style="2" bestFit="1" customWidth="1"/>
    <col min="1293" max="1293" width="13.42578125" style="2" bestFit="1" customWidth="1"/>
    <col min="1294" max="1294" width="13.85546875" style="2" bestFit="1" customWidth="1"/>
    <col min="1295" max="1295" width="13.7109375" style="2" bestFit="1" customWidth="1"/>
    <col min="1296" max="1296" width="12.7109375" style="2" bestFit="1" customWidth="1"/>
    <col min="1297" max="1536" width="11.42578125" style="2"/>
    <col min="1537" max="1537" width="20.5703125" style="2" customWidth="1"/>
    <col min="1538" max="1538" width="8.42578125" style="2" customWidth="1"/>
    <col min="1539" max="1539" width="14.28515625" style="2" bestFit="1" customWidth="1"/>
    <col min="1540" max="1540" width="13.85546875" style="2" customWidth="1"/>
    <col min="1541" max="1542" width="14.28515625" style="2" bestFit="1" customWidth="1"/>
    <col min="1543" max="1543" width="13.7109375" style="2" customWidth="1"/>
    <col min="1544" max="1544" width="0.5703125" style="2" customWidth="1"/>
    <col min="1545" max="1545" width="24.28515625" style="2" customWidth="1"/>
    <col min="1546" max="1546" width="13.42578125" style="2" customWidth="1"/>
    <col min="1547" max="1547" width="14" style="2" customWidth="1"/>
    <col min="1548" max="1548" width="14.85546875" style="2" bestFit="1" customWidth="1"/>
    <col min="1549" max="1549" width="13.42578125" style="2" bestFit="1" customWidth="1"/>
    <col min="1550" max="1550" width="13.85546875" style="2" bestFit="1" customWidth="1"/>
    <col min="1551" max="1551" width="13.7109375" style="2" bestFit="1" customWidth="1"/>
    <col min="1552" max="1552" width="12.7109375" style="2" bestFit="1" customWidth="1"/>
    <col min="1553" max="1792" width="11.42578125" style="2"/>
    <col min="1793" max="1793" width="20.5703125" style="2" customWidth="1"/>
    <col min="1794" max="1794" width="8.42578125" style="2" customWidth="1"/>
    <col min="1795" max="1795" width="14.28515625" style="2" bestFit="1" customWidth="1"/>
    <col min="1796" max="1796" width="13.85546875" style="2" customWidth="1"/>
    <col min="1797" max="1798" width="14.28515625" style="2" bestFit="1" customWidth="1"/>
    <col min="1799" max="1799" width="13.7109375" style="2" customWidth="1"/>
    <col min="1800" max="1800" width="0.5703125" style="2" customWidth="1"/>
    <col min="1801" max="1801" width="24.28515625" style="2" customWidth="1"/>
    <col min="1802" max="1802" width="13.42578125" style="2" customWidth="1"/>
    <col min="1803" max="1803" width="14" style="2" customWidth="1"/>
    <col min="1804" max="1804" width="14.85546875" style="2" bestFit="1" customWidth="1"/>
    <col min="1805" max="1805" width="13.42578125" style="2" bestFit="1" customWidth="1"/>
    <col min="1806" max="1806" width="13.85546875" style="2" bestFit="1" customWidth="1"/>
    <col min="1807" max="1807" width="13.7109375" style="2" bestFit="1" customWidth="1"/>
    <col min="1808" max="1808" width="12.7109375" style="2" bestFit="1" customWidth="1"/>
    <col min="1809" max="2048" width="11.42578125" style="2"/>
    <col min="2049" max="2049" width="20.5703125" style="2" customWidth="1"/>
    <col min="2050" max="2050" width="8.42578125" style="2" customWidth="1"/>
    <col min="2051" max="2051" width="14.28515625" style="2" bestFit="1" customWidth="1"/>
    <col min="2052" max="2052" width="13.85546875" style="2" customWidth="1"/>
    <col min="2053" max="2054" width="14.28515625" style="2" bestFit="1" customWidth="1"/>
    <col min="2055" max="2055" width="13.7109375" style="2" customWidth="1"/>
    <col min="2056" max="2056" width="0.5703125" style="2" customWidth="1"/>
    <col min="2057" max="2057" width="24.28515625" style="2" customWidth="1"/>
    <col min="2058" max="2058" width="13.42578125" style="2" customWidth="1"/>
    <col min="2059" max="2059" width="14" style="2" customWidth="1"/>
    <col min="2060" max="2060" width="14.85546875" style="2" bestFit="1" customWidth="1"/>
    <col min="2061" max="2061" width="13.42578125" style="2" bestFit="1" customWidth="1"/>
    <col min="2062" max="2062" width="13.85546875" style="2" bestFit="1" customWidth="1"/>
    <col min="2063" max="2063" width="13.7109375" style="2" bestFit="1" customWidth="1"/>
    <col min="2064" max="2064" width="12.7109375" style="2" bestFit="1" customWidth="1"/>
    <col min="2065" max="2304" width="11.42578125" style="2"/>
    <col min="2305" max="2305" width="20.5703125" style="2" customWidth="1"/>
    <col min="2306" max="2306" width="8.42578125" style="2" customWidth="1"/>
    <col min="2307" max="2307" width="14.28515625" style="2" bestFit="1" customWidth="1"/>
    <col min="2308" max="2308" width="13.85546875" style="2" customWidth="1"/>
    <col min="2309" max="2310" width="14.28515625" style="2" bestFit="1" customWidth="1"/>
    <col min="2311" max="2311" width="13.7109375" style="2" customWidth="1"/>
    <col min="2312" max="2312" width="0.5703125" style="2" customWidth="1"/>
    <col min="2313" max="2313" width="24.28515625" style="2" customWidth="1"/>
    <col min="2314" max="2314" width="13.42578125" style="2" customWidth="1"/>
    <col min="2315" max="2315" width="14" style="2" customWidth="1"/>
    <col min="2316" max="2316" width="14.85546875" style="2" bestFit="1" customWidth="1"/>
    <col min="2317" max="2317" width="13.42578125" style="2" bestFit="1" customWidth="1"/>
    <col min="2318" max="2318" width="13.85546875" style="2" bestFit="1" customWidth="1"/>
    <col min="2319" max="2319" width="13.7109375" style="2" bestFit="1" customWidth="1"/>
    <col min="2320" max="2320" width="12.7109375" style="2" bestFit="1" customWidth="1"/>
    <col min="2321" max="2560" width="11.42578125" style="2"/>
    <col min="2561" max="2561" width="20.5703125" style="2" customWidth="1"/>
    <col min="2562" max="2562" width="8.42578125" style="2" customWidth="1"/>
    <col min="2563" max="2563" width="14.28515625" style="2" bestFit="1" customWidth="1"/>
    <col min="2564" max="2564" width="13.85546875" style="2" customWidth="1"/>
    <col min="2565" max="2566" width="14.28515625" style="2" bestFit="1" customWidth="1"/>
    <col min="2567" max="2567" width="13.7109375" style="2" customWidth="1"/>
    <col min="2568" max="2568" width="0.5703125" style="2" customWidth="1"/>
    <col min="2569" max="2569" width="24.28515625" style="2" customWidth="1"/>
    <col min="2570" max="2570" width="13.42578125" style="2" customWidth="1"/>
    <col min="2571" max="2571" width="14" style="2" customWidth="1"/>
    <col min="2572" max="2572" width="14.85546875" style="2" bestFit="1" customWidth="1"/>
    <col min="2573" max="2573" width="13.42578125" style="2" bestFit="1" customWidth="1"/>
    <col min="2574" max="2574" width="13.85546875" style="2" bestFit="1" customWidth="1"/>
    <col min="2575" max="2575" width="13.7109375" style="2" bestFit="1" customWidth="1"/>
    <col min="2576" max="2576" width="12.7109375" style="2" bestFit="1" customWidth="1"/>
    <col min="2577" max="2816" width="11.42578125" style="2"/>
    <col min="2817" max="2817" width="20.5703125" style="2" customWidth="1"/>
    <col min="2818" max="2818" width="8.42578125" style="2" customWidth="1"/>
    <col min="2819" max="2819" width="14.28515625" style="2" bestFit="1" customWidth="1"/>
    <col min="2820" max="2820" width="13.85546875" style="2" customWidth="1"/>
    <col min="2821" max="2822" width="14.28515625" style="2" bestFit="1" customWidth="1"/>
    <col min="2823" max="2823" width="13.7109375" style="2" customWidth="1"/>
    <col min="2824" max="2824" width="0.5703125" style="2" customWidth="1"/>
    <col min="2825" max="2825" width="24.28515625" style="2" customWidth="1"/>
    <col min="2826" max="2826" width="13.42578125" style="2" customWidth="1"/>
    <col min="2827" max="2827" width="14" style="2" customWidth="1"/>
    <col min="2828" max="2828" width="14.85546875" style="2" bestFit="1" customWidth="1"/>
    <col min="2829" max="2829" width="13.42578125" style="2" bestFit="1" customWidth="1"/>
    <col min="2830" max="2830" width="13.85546875" style="2" bestFit="1" customWidth="1"/>
    <col min="2831" max="2831" width="13.7109375" style="2" bestFit="1" customWidth="1"/>
    <col min="2832" max="2832" width="12.7109375" style="2" bestFit="1" customWidth="1"/>
    <col min="2833" max="3072" width="11.42578125" style="2"/>
    <col min="3073" max="3073" width="20.5703125" style="2" customWidth="1"/>
    <col min="3074" max="3074" width="8.42578125" style="2" customWidth="1"/>
    <col min="3075" max="3075" width="14.28515625" style="2" bestFit="1" customWidth="1"/>
    <col min="3076" max="3076" width="13.85546875" style="2" customWidth="1"/>
    <col min="3077" max="3078" width="14.28515625" style="2" bestFit="1" customWidth="1"/>
    <col min="3079" max="3079" width="13.7109375" style="2" customWidth="1"/>
    <col min="3080" max="3080" width="0.5703125" style="2" customWidth="1"/>
    <col min="3081" max="3081" width="24.28515625" style="2" customWidth="1"/>
    <col min="3082" max="3082" width="13.42578125" style="2" customWidth="1"/>
    <col min="3083" max="3083" width="14" style="2" customWidth="1"/>
    <col min="3084" max="3084" width="14.85546875" style="2" bestFit="1" customWidth="1"/>
    <col min="3085" max="3085" width="13.42578125" style="2" bestFit="1" customWidth="1"/>
    <col min="3086" max="3086" width="13.85546875" style="2" bestFit="1" customWidth="1"/>
    <col min="3087" max="3087" width="13.7109375" style="2" bestFit="1" customWidth="1"/>
    <col min="3088" max="3088" width="12.7109375" style="2" bestFit="1" customWidth="1"/>
    <col min="3089" max="3328" width="11.42578125" style="2"/>
    <col min="3329" max="3329" width="20.5703125" style="2" customWidth="1"/>
    <col min="3330" max="3330" width="8.42578125" style="2" customWidth="1"/>
    <col min="3331" max="3331" width="14.28515625" style="2" bestFit="1" customWidth="1"/>
    <col min="3332" max="3332" width="13.85546875" style="2" customWidth="1"/>
    <col min="3333" max="3334" width="14.28515625" style="2" bestFit="1" customWidth="1"/>
    <col min="3335" max="3335" width="13.7109375" style="2" customWidth="1"/>
    <col min="3336" max="3336" width="0.5703125" style="2" customWidth="1"/>
    <col min="3337" max="3337" width="24.28515625" style="2" customWidth="1"/>
    <col min="3338" max="3338" width="13.42578125" style="2" customWidth="1"/>
    <col min="3339" max="3339" width="14" style="2" customWidth="1"/>
    <col min="3340" max="3340" width="14.85546875" style="2" bestFit="1" customWidth="1"/>
    <col min="3341" max="3341" width="13.42578125" style="2" bestFit="1" customWidth="1"/>
    <col min="3342" max="3342" width="13.85546875" style="2" bestFit="1" customWidth="1"/>
    <col min="3343" max="3343" width="13.7109375" style="2" bestFit="1" customWidth="1"/>
    <col min="3344" max="3344" width="12.7109375" style="2" bestFit="1" customWidth="1"/>
    <col min="3345" max="3584" width="11.42578125" style="2"/>
    <col min="3585" max="3585" width="20.5703125" style="2" customWidth="1"/>
    <col min="3586" max="3586" width="8.42578125" style="2" customWidth="1"/>
    <col min="3587" max="3587" width="14.28515625" style="2" bestFit="1" customWidth="1"/>
    <col min="3588" max="3588" width="13.85546875" style="2" customWidth="1"/>
    <col min="3589" max="3590" width="14.28515625" style="2" bestFit="1" customWidth="1"/>
    <col min="3591" max="3591" width="13.7109375" style="2" customWidth="1"/>
    <col min="3592" max="3592" width="0.5703125" style="2" customWidth="1"/>
    <col min="3593" max="3593" width="24.28515625" style="2" customWidth="1"/>
    <col min="3594" max="3594" width="13.42578125" style="2" customWidth="1"/>
    <col min="3595" max="3595" width="14" style="2" customWidth="1"/>
    <col min="3596" max="3596" width="14.85546875" style="2" bestFit="1" customWidth="1"/>
    <col min="3597" max="3597" width="13.42578125" style="2" bestFit="1" customWidth="1"/>
    <col min="3598" max="3598" width="13.85546875" style="2" bestFit="1" customWidth="1"/>
    <col min="3599" max="3599" width="13.7109375" style="2" bestFit="1" customWidth="1"/>
    <col min="3600" max="3600" width="12.7109375" style="2" bestFit="1" customWidth="1"/>
    <col min="3601" max="3840" width="11.42578125" style="2"/>
    <col min="3841" max="3841" width="20.5703125" style="2" customWidth="1"/>
    <col min="3842" max="3842" width="8.42578125" style="2" customWidth="1"/>
    <col min="3843" max="3843" width="14.28515625" style="2" bestFit="1" customWidth="1"/>
    <col min="3844" max="3844" width="13.85546875" style="2" customWidth="1"/>
    <col min="3845" max="3846" width="14.28515625" style="2" bestFit="1" customWidth="1"/>
    <col min="3847" max="3847" width="13.7109375" style="2" customWidth="1"/>
    <col min="3848" max="3848" width="0.5703125" style="2" customWidth="1"/>
    <col min="3849" max="3849" width="24.28515625" style="2" customWidth="1"/>
    <col min="3850" max="3850" width="13.42578125" style="2" customWidth="1"/>
    <col min="3851" max="3851" width="14" style="2" customWidth="1"/>
    <col min="3852" max="3852" width="14.85546875" style="2" bestFit="1" customWidth="1"/>
    <col min="3853" max="3853" width="13.42578125" style="2" bestFit="1" customWidth="1"/>
    <col min="3854" max="3854" width="13.85546875" style="2" bestFit="1" customWidth="1"/>
    <col min="3855" max="3855" width="13.7109375" style="2" bestFit="1" customWidth="1"/>
    <col min="3856" max="3856" width="12.7109375" style="2" bestFit="1" customWidth="1"/>
    <col min="3857" max="4096" width="11.42578125" style="2"/>
    <col min="4097" max="4097" width="20.5703125" style="2" customWidth="1"/>
    <col min="4098" max="4098" width="8.42578125" style="2" customWidth="1"/>
    <col min="4099" max="4099" width="14.28515625" style="2" bestFit="1" customWidth="1"/>
    <col min="4100" max="4100" width="13.85546875" style="2" customWidth="1"/>
    <col min="4101" max="4102" width="14.28515625" style="2" bestFit="1" customWidth="1"/>
    <col min="4103" max="4103" width="13.7109375" style="2" customWidth="1"/>
    <col min="4104" max="4104" width="0.5703125" style="2" customWidth="1"/>
    <col min="4105" max="4105" width="24.28515625" style="2" customWidth="1"/>
    <col min="4106" max="4106" width="13.42578125" style="2" customWidth="1"/>
    <col min="4107" max="4107" width="14" style="2" customWidth="1"/>
    <col min="4108" max="4108" width="14.85546875" style="2" bestFit="1" customWidth="1"/>
    <col min="4109" max="4109" width="13.42578125" style="2" bestFit="1" customWidth="1"/>
    <col min="4110" max="4110" width="13.85546875" style="2" bestFit="1" customWidth="1"/>
    <col min="4111" max="4111" width="13.7109375" style="2" bestFit="1" customWidth="1"/>
    <col min="4112" max="4112" width="12.7109375" style="2" bestFit="1" customWidth="1"/>
    <col min="4113" max="4352" width="11.42578125" style="2"/>
    <col min="4353" max="4353" width="20.5703125" style="2" customWidth="1"/>
    <col min="4354" max="4354" width="8.42578125" style="2" customWidth="1"/>
    <col min="4355" max="4355" width="14.28515625" style="2" bestFit="1" customWidth="1"/>
    <col min="4356" max="4356" width="13.85546875" style="2" customWidth="1"/>
    <col min="4357" max="4358" width="14.28515625" style="2" bestFit="1" customWidth="1"/>
    <col min="4359" max="4359" width="13.7109375" style="2" customWidth="1"/>
    <col min="4360" max="4360" width="0.5703125" style="2" customWidth="1"/>
    <col min="4361" max="4361" width="24.28515625" style="2" customWidth="1"/>
    <col min="4362" max="4362" width="13.42578125" style="2" customWidth="1"/>
    <col min="4363" max="4363" width="14" style="2" customWidth="1"/>
    <col min="4364" max="4364" width="14.85546875" style="2" bestFit="1" customWidth="1"/>
    <col min="4365" max="4365" width="13.42578125" style="2" bestFit="1" customWidth="1"/>
    <col min="4366" max="4366" width="13.85546875" style="2" bestFit="1" customWidth="1"/>
    <col min="4367" max="4367" width="13.7109375" style="2" bestFit="1" customWidth="1"/>
    <col min="4368" max="4368" width="12.7109375" style="2" bestFit="1" customWidth="1"/>
    <col min="4369" max="4608" width="11.42578125" style="2"/>
    <col min="4609" max="4609" width="20.5703125" style="2" customWidth="1"/>
    <col min="4610" max="4610" width="8.42578125" style="2" customWidth="1"/>
    <col min="4611" max="4611" width="14.28515625" style="2" bestFit="1" customWidth="1"/>
    <col min="4612" max="4612" width="13.85546875" style="2" customWidth="1"/>
    <col min="4613" max="4614" width="14.28515625" style="2" bestFit="1" customWidth="1"/>
    <col min="4615" max="4615" width="13.7109375" style="2" customWidth="1"/>
    <col min="4616" max="4616" width="0.5703125" style="2" customWidth="1"/>
    <col min="4617" max="4617" width="24.28515625" style="2" customWidth="1"/>
    <col min="4618" max="4618" width="13.42578125" style="2" customWidth="1"/>
    <col min="4619" max="4619" width="14" style="2" customWidth="1"/>
    <col min="4620" max="4620" width="14.85546875" style="2" bestFit="1" customWidth="1"/>
    <col min="4621" max="4621" width="13.42578125" style="2" bestFit="1" customWidth="1"/>
    <col min="4622" max="4622" width="13.85546875" style="2" bestFit="1" customWidth="1"/>
    <col min="4623" max="4623" width="13.7109375" style="2" bestFit="1" customWidth="1"/>
    <col min="4624" max="4624" width="12.7109375" style="2" bestFit="1" customWidth="1"/>
    <col min="4625" max="4864" width="11.42578125" style="2"/>
    <col min="4865" max="4865" width="20.5703125" style="2" customWidth="1"/>
    <col min="4866" max="4866" width="8.42578125" style="2" customWidth="1"/>
    <col min="4867" max="4867" width="14.28515625" style="2" bestFit="1" customWidth="1"/>
    <col min="4868" max="4868" width="13.85546875" style="2" customWidth="1"/>
    <col min="4869" max="4870" width="14.28515625" style="2" bestFit="1" customWidth="1"/>
    <col min="4871" max="4871" width="13.7109375" style="2" customWidth="1"/>
    <col min="4872" max="4872" width="0.5703125" style="2" customWidth="1"/>
    <col min="4873" max="4873" width="24.28515625" style="2" customWidth="1"/>
    <col min="4874" max="4874" width="13.42578125" style="2" customWidth="1"/>
    <col min="4875" max="4875" width="14" style="2" customWidth="1"/>
    <col min="4876" max="4876" width="14.85546875" style="2" bestFit="1" customWidth="1"/>
    <col min="4877" max="4877" width="13.42578125" style="2" bestFit="1" customWidth="1"/>
    <col min="4878" max="4878" width="13.85546875" style="2" bestFit="1" customWidth="1"/>
    <col min="4879" max="4879" width="13.7109375" style="2" bestFit="1" customWidth="1"/>
    <col min="4880" max="4880" width="12.7109375" style="2" bestFit="1" customWidth="1"/>
    <col min="4881" max="5120" width="11.42578125" style="2"/>
    <col min="5121" max="5121" width="20.5703125" style="2" customWidth="1"/>
    <col min="5122" max="5122" width="8.42578125" style="2" customWidth="1"/>
    <col min="5123" max="5123" width="14.28515625" style="2" bestFit="1" customWidth="1"/>
    <col min="5124" max="5124" width="13.85546875" style="2" customWidth="1"/>
    <col min="5125" max="5126" width="14.28515625" style="2" bestFit="1" customWidth="1"/>
    <col min="5127" max="5127" width="13.7109375" style="2" customWidth="1"/>
    <col min="5128" max="5128" width="0.5703125" style="2" customWidth="1"/>
    <col min="5129" max="5129" width="24.28515625" style="2" customWidth="1"/>
    <col min="5130" max="5130" width="13.42578125" style="2" customWidth="1"/>
    <col min="5131" max="5131" width="14" style="2" customWidth="1"/>
    <col min="5132" max="5132" width="14.85546875" style="2" bestFit="1" customWidth="1"/>
    <col min="5133" max="5133" width="13.42578125" style="2" bestFit="1" customWidth="1"/>
    <col min="5134" max="5134" width="13.85546875" style="2" bestFit="1" customWidth="1"/>
    <col min="5135" max="5135" width="13.7109375" style="2" bestFit="1" customWidth="1"/>
    <col min="5136" max="5136" width="12.7109375" style="2" bestFit="1" customWidth="1"/>
    <col min="5137" max="5376" width="11.42578125" style="2"/>
    <col min="5377" max="5377" width="20.5703125" style="2" customWidth="1"/>
    <col min="5378" max="5378" width="8.42578125" style="2" customWidth="1"/>
    <col min="5379" max="5379" width="14.28515625" style="2" bestFit="1" customWidth="1"/>
    <col min="5380" max="5380" width="13.85546875" style="2" customWidth="1"/>
    <col min="5381" max="5382" width="14.28515625" style="2" bestFit="1" customWidth="1"/>
    <col min="5383" max="5383" width="13.7109375" style="2" customWidth="1"/>
    <col min="5384" max="5384" width="0.5703125" style="2" customWidth="1"/>
    <col min="5385" max="5385" width="24.28515625" style="2" customWidth="1"/>
    <col min="5386" max="5386" width="13.42578125" style="2" customWidth="1"/>
    <col min="5387" max="5387" width="14" style="2" customWidth="1"/>
    <col min="5388" max="5388" width="14.85546875" style="2" bestFit="1" customWidth="1"/>
    <col min="5389" max="5389" width="13.42578125" style="2" bestFit="1" customWidth="1"/>
    <col min="5390" max="5390" width="13.85546875" style="2" bestFit="1" customWidth="1"/>
    <col min="5391" max="5391" width="13.7109375" style="2" bestFit="1" customWidth="1"/>
    <col min="5392" max="5392" width="12.7109375" style="2" bestFit="1" customWidth="1"/>
    <col min="5393" max="5632" width="11.42578125" style="2"/>
    <col min="5633" max="5633" width="20.5703125" style="2" customWidth="1"/>
    <col min="5634" max="5634" width="8.42578125" style="2" customWidth="1"/>
    <col min="5635" max="5635" width="14.28515625" style="2" bestFit="1" customWidth="1"/>
    <col min="5636" max="5636" width="13.85546875" style="2" customWidth="1"/>
    <col min="5637" max="5638" width="14.28515625" style="2" bestFit="1" customWidth="1"/>
    <col min="5639" max="5639" width="13.7109375" style="2" customWidth="1"/>
    <col min="5640" max="5640" width="0.5703125" style="2" customWidth="1"/>
    <col min="5641" max="5641" width="24.28515625" style="2" customWidth="1"/>
    <col min="5642" max="5642" width="13.42578125" style="2" customWidth="1"/>
    <col min="5643" max="5643" width="14" style="2" customWidth="1"/>
    <col min="5644" max="5644" width="14.85546875" style="2" bestFit="1" customWidth="1"/>
    <col min="5645" max="5645" width="13.42578125" style="2" bestFit="1" customWidth="1"/>
    <col min="5646" max="5646" width="13.85546875" style="2" bestFit="1" customWidth="1"/>
    <col min="5647" max="5647" width="13.7109375" style="2" bestFit="1" customWidth="1"/>
    <col min="5648" max="5648" width="12.7109375" style="2" bestFit="1" customWidth="1"/>
    <col min="5649" max="5888" width="11.42578125" style="2"/>
    <col min="5889" max="5889" width="20.5703125" style="2" customWidth="1"/>
    <col min="5890" max="5890" width="8.42578125" style="2" customWidth="1"/>
    <col min="5891" max="5891" width="14.28515625" style="2" bestFit="1" customWidth="1"/>
    <col min="5892" max="5892" width="13.85546875" style="2" customWidth="1"/>
    <col min="5893" max="5894" width="14.28515625" style="2" bestFit="1" customWidth="1"/>
    <col min="5895" max="5895" width="13.7109375" style="2" customWidth="1"/>
    <col min="5896" max="5896" width="0.5703125" style="2" customWidth="1"/>
    <col min="5897" max="5897" width="24.28515625" style="2" customWidth="1"/>
    <col min="5898" max="5898" width="13.42578125" style="2" customWidth="1"/>
    <col min="5899" max="5899" width="14" style="2" customWidth="1"/>
    <col min="5900" max="5900" width="14.85546875" style="2" bestFit="1" customWidth="1"/>
    <col min="5901" max="5901" width="13.42578125" style="2" bestFit="1" customWidth="1"/>
    <col min="5902" max="5902" width="13.85546875" style="2" bestFit="1" customWidth="1"/>
    <col min="5903" max="5903" width="13.7109375" style="2" bestFit="1" customWidth="1"/>
    <col min="5904" max="5904" width="12.7109375" style="2" bestFit="1" customWidth="1"/>
    <col min="5905" max="6144" width="11.42578125" style="2"/>
    <col min="6145" max="6145" width="20.5703125" style="2" customWidth="1"/>
    <col min="6146" max="6146" width="8.42578125" style="2" customWidth="1"/>
    <col min="6147" max="6147" width="14.28515625" style="2" bestFit="1" customWidth="1"/>
    <col min="6148" max="6148" width="13.85546875" style="2" customWidth="1"/>
    <col min="6149" max="6150" width="14.28515625" style="2" bestFit="1" customWidth="1"/>
    <col min="6151" max="6151" width="13.7109375" style="2" customWidth="1"/>
    <col min="6152" max="6152" width="0.5703125" style="2" customWidth="1"/>
    <col min="6153" max="6153" width="24.28515625" style="2" customWidth="1"/>
    <col min="6154" max="6154" width="13.42578125" style="2" customWidth="1"/>
    <col min="6155" max="6155" width="14" style="2" customWidth="1"/>
    <col min="6156" max="6156" width="14.85546875" style="2" bestFit="1" customWidth="1"/>
    <col min="6157" max="6157" width="13.42578125" style="2" bestFit="1" customWidth="1"/>
    <col min="6158" max="6158" width="13.85546875" style="2" bestFit="1" customWidth="1"/>
    <col min="6159" max="6159" width="13.7109375" style="2" bestFit="1" customWidth="1"/>
    <col min="6160" max="6160" width="12.7109375" style="2" bestFit="1" customWidth="1"/>
    <col min="6161" max="6400" width="11.42578125" style="2"/>
    <col min="6401" max="6401" width="20.5703125" style="2" customWidth="1"/>
    <col min="6402" max="6402" width="8.42578125" style="2" customWidth="1"/>
    <col min="6403" max="6403" width="14.28515625" style="2" bestFit="1" customWidth="1"/>
    <col min="6404" max="6404" width="13.85546875" style="2" customWidth="1"/>
    <col min="6405" max="6406" width="14.28515625" style="2" bestFit="1" customWidth="1"/>
    <col min="6407" max="6407" width="13.7109375" style="2" customWidth="1"/>
    <col min="6408" max="6408" width="0.5703125" style="2" customWidth="1"/>
    <col min="6409" max="6409" width="24.28515625" style="2" customWidth="1"/>
    <col min="6410" max="6410" width="13.42578125" style="2" customWidth="1"/>
    <col min="6411" max="6411" width="14" style="2" customWidth="1"/>
    <col min="6412" max="6412" width="14.85546875" style="2" bestFit="1" customWidth="1"/>
    <col min="6413" max="6413" width="13.42578125" style="2" bestFit="1" customWidth="1"/>
    <col min="6414" max="6414" width="13.85546875" style="2" bestFit="1" customWidth="1"/>
    <col min="6415" max="6415" width="13.7109375" style="2" bestFit="1" customWidth="1"/>
    <col min="6416" max="6416" width="12.7109375" style="2" bestFit="1" customWidth="1"/>
    <col min="6417" max="6656" width="11.42578125" style="2"/>
    <col min="6657" max="6657" width="20.5703125" style="2" customWidth="1"/>
    <col min="6658" max="6658" width="8.42578125" style="2" customWidth="1"/>
    <col min="6659" max="6659" width="14.28515625" style="2" bestFit="1" customWidth="1"/>
    <col min="6660" max="6660" width="13.85546875" style="2" customWidth="1"/>
    <col min="6661" max="6662" width="14.28515625" style="2" bestFit="1" customWidth="1"/>
    <col min="6663" max="6663" width="13.7109375" style="2" customWidth="1"/>
    <col min="6664" max="6664" width="0.5703125" style="2" customWidth="1"/>
    <col min="6665" max="6665" width="24.28515625" style="2" customWidth="1"/>
    <col min="6666" max="6666" width="13.42578125" style="2" customWidth="1"/>
    <col min="6667" max="6667" width="14" style="2" customWidth="1"/>
    <col min="6668" max="6668" width="14.85546875" style="2" bestFit="1" customWidth="1"/>
    <col min="6669" max="6669" width="13.42578125" style="2" bestFit="1" customWidth="1"/>
    <col min="6670" max="6670" width="13.85546875" style="2" bestFit="1" customWidth="1"/>
    <col min="6671" max="6671" width="13.7109375" style="2" bestFit="1" customWidth="1"/>
    <col min="6672" max="6672" width="12.7109375" style="2" bestFit="1" customWidth="1"/>
    <col min="6673" max="6912" width="11.42578125" style="2"/>
    <col min="6913" max="6913" width="20.5703125" style="2" customWidth="1"/>
    <col min="6914" max="6914" width="8.42578125" style="2" customWidth="1"/>
    <col min="6915" max="6915" width="14.28515625" style="2" bestFit="1" customWidth="1"/>
    <col min="6916" max="6916" width="13.85546875" style="2" customWidth="1"/>
    <col min="6917" max="6918" width="14.28515625" style="2" bestFit="1" customWidth="1"/>
    <col min="6919" max="6919" width="13.7109375" style="2" customWidth="1"/>
    <col min="6920" max="6920" width="0.5703125" style="2" customWidth="1"/>
    <col min="6921" max="6921" width="24.28515625" style="2" customWidth="1"/>
    <col min="6922" max="6922" width="13.42578125" style="2" customWidth="1"/>
    <col min="6923" max="6923" width="14" style="2" customWidth="1"/>
    <col min="6924" max="6924" width="14.85546875" style="2" bestFit="1" customWidth="1"/>
    <col min="6925" max="6925" width="13.42578125" style="2" bestFit="1" customWidth="1"/>
    <col min="6926" max="6926" width="13.85546875" style="2" bestFit="1" customWidth="1"/>
    <col min="6927" max="6927" width="13.7109375" style="2" bestFit="1" customWidth="1"/>
    <col min="6928" max="6928" width="12.7109375" style="2" bestFit="1" customWidth="1"/>
    <col min="6929" max="7168" width="11.42578125" style="2"/>
    <col min="7169" max="7169" width="20.5703125" style="2" customWidth="1"/>
    <col min="7170" max="7170" width="8.42578125" style="2" customWidth="1"/>
    <col min="7171" max="7171" width="14.28515625" style="2" bestFit="1" customWidth="1"/>
    <col min="7172" max="7172" width="13.85546875" style="2" customWidth="1"/>
    <col min="7173" max="7174" width="14.28515625" style="2" bestFit="1" customWidth="1"/>
    <col min="7175" max="7175" width="13.7109375" style="2" customWidth="1"/>
    <col min="7176" max="7176" width="0.5703125" style="2" customWidth="1"/>
    <col min="7177" max="7177" width="24.28515625" style="2" customWidth="1"/>
    <col min="7178" max="7178" width="13.42578125" style="2" customWidth="1"/>
    <col min="7179" max="7179" width="14" style="2" customWidth="1"/>
    <col min="7180" max="7180" width="14.85546875" style="2" bestFit="1" customWidth="1"/>
    <col min="7181" max="7181" width="13.42578125" style="2" bestFit="1" customWidth="1"/>
    <col min="7182" max="7182" width="13.85546875" style="2" bestFit="1" customWidth="1"/>
    <col min="7183" max="7183" width="13.7109375" style="2" bestFit="1" customWidth="1"/>
    <col min="7184" max="7184" width="12.7109375" style="2" bestFit="1" customWidth="1"/>
    <col min="7185" max="7424" width="11.42578125" style="2"/>
    <col min="7425" max="7425" width="20.5703125" style="2" customWidth="1"/>
    <col min="7426" max="7426" width="8.42578125" style="2" customWidth="1"/>
    <col min="7427" max="7427" width="14.28515625" style="2" bestFit="1" customWidth="1"/>
    <col min="7428" max="7428" width="13.85546875" style="2" customWidth="1"/>
    <col min="7429" max="7430" width="14.28515625" style="2" bestFit="1" customWidth="1"/>
    <col min="7431" max="7431" width="13.7109375" style="2" customWidth="1"/>
    <col min="7432" max="7432" width="0.5703125" style="2" customWidth="1"/>
    <col min="7433" max="7433" width="24.28515625" style="2" customWidth="1"/>
    <col min="7434" max="7434" width="13.42578125" style="2" customWidth="1"/>
    <col min="7435" max="7435" width="14" style="2" customWidth="1"/>
    <col min="7436" max="7436" width="14.85546875" style="2" bestFit="1" customWidth="1"/>
    <col min="7437" max="7437" width="13.42578125" style="2" bestFit="1" customWidth="1"/>
    <col min="7438" max="7438" width="13.85546875" style="2" bestFit="1" customWidth="1"/>
    <col min="7439" max="7439" width="13.7109375" style="2" bestFit="1" customWidth="1"/>
    <col min="7440" max="7440" width="12.7109375" style="2" bestFit="1" customWidth="1"/>
    <col min="7441" max="7680" width="11.42578125" style="2"/>
    <col min="7681" max="7681" width="20.5703125" style="2" customWidth="1"/>
    <col min="7682" max="7682" width="8.42578125" style="2" customWidth="1"/>
    <col min="7683" max="7683" width="14.28515625" style="2" bestFit="1" customWidth="1"/>
    <col min="7684" max="7684" width="13.85546875" style="2" customWidth="1"/>
    <col min="7685" max="7686" width="14.28515625" style="2" bestFit="1" customWidth="1"/>
    <col min="7687" max="7687" width="13.7109375" style="2" customWidth="1"/>
    <col min="7688" max="7688" width="0.5703125" style="2" customWidth="1"/>
    <col min="7689" max="7689" width="24.28515625" style="2" customWidth="1"/>
    <col min="7690" max="7690" width="13.42578125" style="2" customWidth="1"/>
    <col min="7691" max="7691" width="14" style="2" customWidth="1"/>
    <col min="7692" max="7692" width="14.85546875" style="2" bestFit="1" customWidth="1"/>
    <col min="7693" max="7693" width="13.42578125" style="2" bestFit="1" customWidth="1"/>
    <col min="7694" max="7694" width="13.85546875" style="2" bestFit="1" customWidth="1"/>
    <col min="7695" max="7695" width="13.7109375" style="2" bestFit="1" customWidth="1"/>
    <col min="7696" max="7696" width="12.7109375" style="2" bestFit="1" customWidth="1"/>
    <col min="7697" max="7936" width="11.42578125" style="2"/>
    <col min="7937" max="7937" width="20.5703125" style="2" customWidth="1"/>
    <col min="7938" max="7938" width="8.42578125" style="2" customWidth="1"/>
    <col min="7939" max="7939" width="14.28515625" style="2" bestFit="1" customWidth="1"/>
    <col min="7940" max="7940" width="13.85546875" style="2" customWidth="1"/>
    <col min="7941" max="7942" width="14.28515625" style="2" bestFit="1" customWidth="1"/>
    <col min="7943" max="7943" width="13.7109375" style="2" customWidth="1"/>
    <col min="7944" max="7944" width="0.5703125" style="2" customWidth="1"/>
    <col min="7945" max="7945" width="24.28515625" style="2" customWidth="1"/>
    <col min="7946" max="7946" width="13.42578125" style="2" customWidth="1"/>
    <col min="7947" max="7947" width="14" style="2" customWidth="1"/>
    <col min="7948" max="7948" width="14.85546875" style="2" bestFit="1" customWidth="1"/>
    <col min="7949" max="7949" width="13.42578125" style="2" bestFit="1" customWidth="1"/>
    <col min="7950" max="7950" width="13.85546875" style="2" bestFit="1" customWidth="1"/>
    <col min="7951" max="7951" width="13.7109375" style="2" bestFit="1" customWidth="1"/>
    <col min="7952" max="7952" width="12.7109375" style="2" bestFit="1" customWidth="1"/>
    <col min="7953" max="8192" width="11.42578125" style="2"/>
    <col min="8193" max="8193" width="20.5703125" style="2" customWidth="1"/>
    <col min="8194" max="8194" width="8.42578125" style="2" customWidth="1"/>
    <col min="8195" max="8195" width="14.28515625" style="2" bestFit="1" customWidth="1"/>
    <col min="8196" max="8196" width="13.85546875" style="2" customWidth="1"/>
    <col min="8197" max="8198" width="14.28515625" style="2" bestFit="1" customWidth="1"/>
    <col min="8199" max="8199" width="13.7109375" style="2" customWidth="1"/>
    <col min="8200" max="8200" width="0.5703125" style="2" customWidth="1"/>
    <col min="8201" max="8201" width="24.28515625" style="2" customWidth="1"/>
    <col min="8202" max="8202" width="13.42578125" style="2" customWidth="1"/>
    <col min="8203" max="8203" width="14" style="2" customWidth="1"/>
    <col min="8204" max="8204" width="14.85546875" style="2" bestFit="1" customWidth="1"/>
    <col min="8205" max="8205" width="13.42578125" style="2" bestFit="1" customWidth="1"/>
    <col min="8206" max="8206" width="13.85546875" style="2" bestFit="1" customWidth="1"/>
    <col min="8207" max="8207" width="13.7109375" style="2" bestFit="1" customWidth="1"/>
    <col min="8208" max="8208" width="12.7109375" style="2" bestFit="1" customWidth="1"/>
    <col min="8209" max="8448" width="11.42578125" style="2"/>
    <col min="8449" max="8449" width="20.5703125" style="2" customWidth="1"/>
    <col min="8450" max="8450" width="8.42578125" style="2" customWidth="1"/>
    <col min="8451" max="8451" width="14.28515625" style="2" bestFit="1" customWidth="1"/>
    <col min="8452" max="8452" width="13.85546875" style="2" customWidth="1"/>
    <col min="8453" max="8454" width="14.28515625" style="2" bestFit="1" customWidth="1"/>
    <col min="8455" max="8455" width="13.7109375" style="2" customWidth="1"/>
    <col min="8456" max="8456" width="0.5703125" style="2" customWidth="1"/>
    <col min="8457" max="8457" width="24.28515625" style="2" customWidth="1"/>
    <col min="8458" max="8458" width="13.42578125" style="2" customWidth="1"/>
    <col min="8459" max="8459" width="14" style="2" customWidth="1"/>
    <col min="8460" max="8460" width="14.85546875" style="2" bestFit="1" customWidth="1"/>
    <col min="8461" max="8461" width="13.42578125" style="2" bestFit="1" customWidth="1"/>
    <col min="8462" max="8462" width="13.85546875" style="2" bestFit="1" customWidth="1"/>
    <col min="8463" max="8463" width="13.7109375" style="2" bestFit="1" customWidth="1"/>
    <col min="8464" max="8464" width="12.7109375" style="2" bestFit="1" customWidth="1"/>
    <col min="8465" max="8704" width="11.42578125" style="2"/>
    <col min="8705" max="8705" width="20.5703125" style="2" customWidth="1"/>
    <col min="8706" max="8706" width="8.42578125" style="2" customWidth="1"/>
    <col min="8707" max="8707" width="14.28515625" style="2" bestFit="1" customWidth="1"/>
    <col min="8708" max="8708" width="13.85546875" style="2" customWidth="1"/>
    <col min="8709" max="8710" width="14.28515625" style="2" bestFit="1" customWidth="1"/>
    <col min="8711" max="8711" width="13.7109375" style="2" customWidth="1"/>
    <col min="8712" max="8712" width="0.5703125" style="2" customWidth="1"/>
    <col min="8713" max="8713" width="24.28515625" style="2" customWidth="1"/>
    <col min="8714" max="8714" width="13.42578125" style="2" customWidth="1"/>
    <col min="8715" max="8715" width="14" style="2" customWidth="1"/>
    <col min="8716" max="8716" width="14.85546875" style="2" bestFit="1" customWidth="1"/>
    <col min="8717" max="8717" width="13.42578125" style="2" bestFit="1" customWidth="1"/>
    <col min="8718" max="8718" width="13.85546875" style="2" bestFit="1" customWidth="1"/>
    <col min="8719" max="8719" width="13.7109375" style="2" bestFit="1" customWidth="1"/>
    <col min="8720" max="8720" width="12.7109375" style="2" bestFit="1" customWidth="1"/>
    <col min="8721" max="8960" width="11.42578125" style="2"/>
    <col min="8961" max="8961" width="20.5703125" style="2" customWidth="1"/>
    <col min="8962" max="8962" width="8.42578125" style="2" customWidth="1"/>
    <col min="8963" max="8963" width="14.28515625" style="2" bestFit="1" customWidth="1"/>
    <col min="8964" max="8964" width="13.85546875" style="2" customWidth="1"/>
    <col min="8965" max="8966" width="14.28515625" style="2" bestFit="1" customWidth="1"/>
    <col min="8967" max="8967" width="13.7109375" style="2" customWidth="1"/>
    <col min="8968" max="8968" width="0.5703125" style="2" customWidth="1"/>
    <col min="8969" max="8969" width="24.28515625" style="2" customWidth="1"/>
    <col min="8970" max="8970" width="13.42578125" style="2" customWidth="1"/>
    <col min="8971" max="8971" width="14" style="2" customWidth="1"/>
    <col min="8972" max="8972" width="14.85546875" style="2" bestFit="1" customWidth="1"/>
    <col min="8973" max="8973" width="13.42578125" style="2" bestFit="1" customWidth="1"/>
    <col min="8974" max="8974" width="13.85546875" style="2" bestFit="1" customWidth="1"/>
    <col min="8975" max="8975" width="13.7109375" style="2" bestFit="1" customWidth="1"/>
    <col min="8976" max="8976" width="12.7109375" style="2" bestFit="1" customWidth="1"/>
    <col min="8977" max="9216" width="11.42578125" style="2"/>
    <col min="9217" max="9217" width="20.5703125" style="2" customWidth="1"/>
    <col min="9218" max="9218" width="8.42578125" style="2" customWidth="1"/>
    <col min="9219" max="9219" width="14.28515625" style="2" bestFit="1" customWidth="1"/>
    <col min="9220" max="9220" width="13.85546875" style="2" customWidth="1"/>
    <col min="9221" max="9222" width="14.28515625" style="2" bestFit="1" customWidth="1"/>
    <col min="9223" max="9223" width="13.7109375" style="2" customWidth="1"/>
    <col min="9224" max="9224" width="0.5703125" style="2" customWidth="1"/>
    <col min="9225" max="9225" width="24.28515625" style="2" customWidth="1"/>
    <col min="9226" max="9226" width="13.42578125" style="2" customWidth="1"/>
    <col min="9227" max="9227" width="14" style="2" customWidth="1"/>
    <col min="9228" max="9228" width="14.85546875" style="2" bestFit="1" customWidth="1"/>
    <col min="9229" max="9229" width="13.42578125" style="2" bestFit="1" customWidth="1"/>
    <col min="9230" max="9230" width="13.85546875" style="2" bestFit="1" customWidth="1"/>
    <col min="9231" max="9231" width="13.7109375" style="2" bestFit="1" customWidth="1"/>
    <col min="9232" max="9232" width="12.7109375" style="2" bestFit="1" customWidth="1"/>
    <col min="9233" max="9472" width="11.42578125" style="2"/>
    <col min="9473" max="9473" width="20.5703125" style="2" customWidth="1"/>
    <col min="9474" max="9474" width="8.42578125" style="2" customWidth="1"/>
    <col min="9475" max="9475" width="14.28515625" style="2" bestFit="1" customWidth="1"/>
    <col min="9476" max="9476" width="13.85546875" style="2" customWidth="1"/>
    <col min="9477" max="9478" width="14.28515625" style="2" bestFit="1" customWidth="1"/>
    <col min="9479" max="9479" width="13.7109375" style="2" customWidth="1"/>
    <col min="9480" max="9480" width="0.5703125" style="2" customWidth="1"/>
    <col min="9481" max="9481" width="24.28515625" style="2" customWidth="1"/>
    <col min="9482" max="9482" width="13.42578125" style="2" customWidth="1"/>
    <col min="9483" max="9483" width="14" style="2" customWidth="1"/>
    <col min="9484" max="9484" width="14.85546875" style="2" bestFit="1" customWidth="1"/>
    <col min="9485" max="9485" width="13.42578125" style="2" bestFit="1" customWidth="1"/>
    <col min="9486" max="9486" width="13.85546875" style="2" bestFit="1" customWidth="1"/>
    <col min="9487" max="9487" width="13.7109375" style="2" bestFit="1" customWidth="1"/>
    <col min="9488" max="9488" width="12.7109375" style="2" bestFit="1" customWidth="1"/>
    <col min="9489" max="9728" width="11.42578125" style="2"/>
    <col min="9729" max="9729" width="20.5703125" style="2" customWidth="1"/>
    <col min="9730" max="9730" width="8.42578125" style="2" customWidth="1"/>
    <col min="9731" max="9731" width="14.28515625" style="2" bestFit="1" customWidth="1"/>
    <col min="9732" max="9732" width="13.85546875" style="2" customWidth="1"/>
    <col min="9733" max="9734" width="14.28515625" style="2" bestFit="1" customWidth="1"/>
    <col min="9735" max="9735" width="13.7109375" style="2" customWidth="1"/>
    <col min="9736" max="9736" width="0.5703125" style="2" customWidth="1"/>
    <col min="9737" max="9737" width="24.28515625" style="2" customWidth="1"/>
    <col min="9738" max="9738" width="13.42578125" style="2" customWidth="1"/>
    <col min="9739" max="9739" width="14" style="2" customWidth="1"/>
    <col min="9740" max="9740" width="14.85546875" style="2" bestFit="1" customWidth="1"/>
    <col min="9741" max="9741" width="13.42578125" style="2" bestFit="1" customWidth="1"/>
    <col min="9742" max="9742" width="13.85546875" style="2" bestFit="1" customWidth="1"/>
    <col min="9743" max="9743" width="13.7109375" style="2" bestFit="1" customWidth="1"/>
    <col min="9744" max="9744" width="12.7109375" style="2" bestFit="1" customWidth="1"/>
    <col min="9745" max="9984" width="11.42578125" style="2"/>
    <col min="9985" max="9985" width="20.5703125" style="2" customWidth="1"/>
    <col min="9986" max="9986" width="8.42578125" style="2" customWidth="1"/>
    <col min="9987" max="9987" width="14.28515625" style="2" bestFit="1" customWidth="1"/>
    <col min="9988" max="9988" width="13.85546875" style="2" customWidth="1"/>
    <col min="9989" max="9990" width="14.28515625" style="2" bestFit="1" customWidth="1"/>
    <col min="9991" max="9991" width="13.7109375" style="2" customWidth="1"/>
    <col min="9992" max="9992" width="0.5703125" style="2" customWidth="1"/>
    <col min="9993" max="9993" width="24.28515625" style="2" customWidth="1"/>
    <col min="9994" max="9994" width="13.42578125" style="2" customWidth="1"/>
    <col min="9995" max="9995" width="14" style="2" customWidth="1"/>
    <col min="9996" max="9996" width="14.85546875" style="2" bestFit="1" customWidth="1"/>
    <col min="9997" max="9997" width="13.42578125" style="2" bestFit="1" customWidth="1"/>
    <col min="9998" max="9998" width="13.85546875" style="2" bestFit="1" customWidth="1"/>
    <col min="9999" max="9999" width="13.7109375" style="2" bestFit="1" customWidth="1"/>
    <col min="10000" max="10000" width="12.7109375" style="2" bestFit="1" customWidth="1"/>
    <col min="10001" max="10240" width="11.42578125" style="2"/>
    <col min="10241" max="10241" width="20.5703125" style="2" customWidth="1"/>
    <col min="10242" max="10242" width="8.42578125" style="2" customWidth="1"/>
    <col min="10243" max="10243" width="14.28515625" style="2" bestFit="1" customWidth="1"/>
    <col min="10244" max="10244" width="13.85546875" style="2" customWidth="1"/>
    <col min="10245" max="10246" width="14.28515625" style="2" bestFit="1" customWidth="1"/>
    <col min="10247" max="10247" width="13.7109375" style="2" customWidth="1"/>
    <col min="10248" max="10248" width="0.5703125" style="2" customWidth="1"/>
    <col min="10249" max="10249" width="24.28515625" style="2" customWidth="1"/>
    <col min="10250" max="10250" width="13.42578125" style="2" customWidth="1"/>
    <col min="10251" max="10251" width="14" style="2" customWidth="1"/>
    <col min="10252" max="10252" width="14.85546875" style="2" bestFit="1" customWidth="1"/>
    <col min="10253" max="10253" width="13.42578125" style="2" bestFit="1" customWidth="1"/>
    <col min="10254" max="10254" width="13.85546875" style="2" bestFit="1" customWidth="1"/>
    <col min="10255" max="10255" width="13.7109375" style="2" bestFit="1" customWidth="1"/>
    <col min="10256" max="10256" width="12.7109375" style="2" bestFit="1" customWidth="1"/>
    <col min="10257" max="10496" width="11.42578125" style="2"/>
    <col min="10497" max="10497" width="20.5703125" style="2" customWidth="1"/>
    <col min="10498" max="10498" width="8.42578125" style="2" customWidth="1"/>
    <col min="10499" max="10499" width="14.28515625" style="2" bestFit="1" customWidth="1"/>
    <col min="10500" max="10500" width="13.85546875" style="2" customWidth="1"/>
    <col min="10501" max="10502" width="14.28515625" style="2" bestFit="1" customWidth="1"/>
    <col min="10503" max="10503" width="13.7109375" style="2" customWidth="1"/>
    <col min="10504" max="10504" width="0.5703125" style="2" customWidth="1"/>
    <col min="10505" max="10505" width="24.28515625" style="2" customWidth="1"/>
    <col min="10506" max="10506" width="13.42578125" style="2" customWidth="1"/>
    <col min="10507" max="10507" width="14" style="2" customWidth="1"/>
    <col min="10508" max="10508" width="14.85546875" style="2" bestFit="1" customWidth="1"/>
    <col min="10509" max="10509" width="13.42578125" style="2" bestFit="1" customWidth="1"/>
    <col min="10510" max="10510" width="13.85546875" style="2" bestFit="1" customWidth="1"/>
    <col min="10511" max="10511" width="13.7109375" style="2" bestFit="1" customWidth="1"/>
    <col min="10512" max="10512" width="12.7109375" style="2" bestFit="1" customWidth="1"/>
    <col min="10513" max="10752" width="11.42578125" style="2"/>
    <col min="10753" max="10753" width="20.5703125" style="2" customWidth="1"/>
    <col min="10754" max="10754" width="8.42578125" style="2" customWidth="1"/>
    <col min="10755" max="10755" width="14.28515625" style="2" bestFit="1" customWidth="1"/>
    <col min="10756" max="10756" width="13.85546875" style="2" customWidth="1"/>
    <col min="10757" max="10758" width="14.28515625" style="2" bestFit="1" customWidth="1"/>
    <col min="10759" max="10759" width="13.7109375" style="2" customWidth="1"/>
    <col min="10760" max="10760" width="0.5703125" style="2" customWidth="1"/>
    <col min="10761" max="10761" width="24.28515625" style="2" customWidth="1"/>
    <col min="10762" max="10762" width="13.42578125" style="2" customWidth="1"/>
    <col min="10763" max="10763" width="14" style="2" customWidth="1"/>
    <col min="10764" max="10764" width="14.85546875" style="2" bestFit="1" customWidth="1"/>
    <col min="10765" max="10765" width="13.42578125" style="2" bestFit="1" customWidth="1"/>
    <col min="10766" max="10766" width="13.85546875" style="2" bestFit="1" customWidth="1"/>
    <col min="10767" max="10767" width="13.7109375" style="2" bestFit="1" customWidth="1"/>
    <col min="10768" max="10768" width="12.7109375" style="2" bestFit="1" customWidth="1"/>
    <col min="10769" max="11008" width="11.42578125" style="2"/>
    <col min="11009" max="11009" width="20.5703125" style="2" customWidth="1"/>
    <col min="11010" max="11010" width="8.42578125" style="2" customWidth="1"/>
    <col min="11011" max="11011" width="14.28515625" style="2" bestFit="1" customWidth="1"/>
    <col min="11012" max="11012" width="13.85546875" style="2" customWidth="1"/>
    <col min="11013" max="11014" width="14.28515625" style="2" bestFit="1" customWidth="1"/>
    <col min="11015" max="11015" width="13.7109375" style="2" customWidth="1"/>
    <col min="11016" max="11016" width="0.5703125" style="2" customWidth="1"/>
    <col min="11017" max="11017" width="24.28515625" style="2" customWidth="1"/>
    <col min="11018" max="11018" width="13.42578125" style="2" customWidth="1"/>
    <col min="11019" max="11019" width="14" style="2" customWidth="1"/>
    <col min="11020" max="11020" width="14.85546875" style="2" bestFit="1" customWidth="1"/>
    <col min="11021" max="11021" width="13.42578125" style="2" bestFit="1" customWidth="1"/>
    <col min="11022" max="11022" width="13.85546875" style="2" bestFit="1" customWidth="1"/>
    <col min="11023" max="11023" width="13.7109375" style="2" bestFit="1" customWidth="1"/>
    <col min="11024" max="11024" width="12.7109375" style="2" bestFit="1" customWidth="1"/>
    <col min="11025" max="11264" width="11.42578125" style="2"/>
    <col min="11265" max="11265" width="20.5703125" style="2" customWidth="1"/>
    <col min="11266" max="11266" width="8.42578125" style="2" customWidth="1"/>
    <col min="11267" max="11267" width="14.28515625" style="2" bestFit="1" customWidth="1"/>
    <col min="11268" max="11268" width="13.85546875" style="2" customWidth="1"/>
    <col min="11269" max="11270" width="14.28515625" style="2" bestFit="1" customWidth="1"/>
    <col min="11271" max="11271" width="13.7109375" style="2" customWidth="1"/>
    <col min="11272" max="11272" width="0.5703125" style="2" customWidth="1"/>
    <col min="11273" max="11273" width="24.28515625" style="2" customWidth="1"/>
    <col min="11274" max="11274" width="13.42578125" style="2" customWidth="1"/>
    <col min="11275" max="11275" width="14" style="2" customWidth="1"/>
    <col min="11276" max="11276" width="14.85546875" style="2" bestFit="1" customWidth="1"/>
    <col min="11277" max="11277" width="13.42578125" style="2" bestFit="1" customWidth="1"/>
    <col min="11278" max="11278" width="13.85546875" style="2" bestFit="1" customWidth="1"/>
    <col min="11279" max="11279" width="13.7109375" style="2" bestFit="1" customWidth="1"/>
    <col min="11280" max="11280" width="12.7109375" style="2" bestFit="1" customWidth="1"/>
    <col min="11281" max="11520" width="11.42578125" style="2"/>
    <col min="11521" max="11521" width="20.5703125" style="2" customWidth="1"/>
    <col min="11522" max="11522" width="8.42578125" style="2" customWidth="1"/>
    <col min="11523" max="11523" width="14.28515625" style="2" bestFit="1" customWidth="1"/>
    <col min="11524" max="11524" width="13.85546875" style="2" customWidth="1"/>
    <col min="11525" max="11526" width="14.28515625" style="2" bestFit="1" customWidth="1"/>
    <col min="11527" max="11527" width="13.7109375" style="2" customWidth="1"/>
    <col min="11528" max="11528" width="0.5703125" style="2" customWidth="1"/>
    <col min="11529" max="11529" width="24.28515625" style="2" customWidth="1"/>
    <col min="11530" max="11530" width="13.42578125" style="2" customWidth="1"/>
    <col min="11531" max="11531" width="14" style="2" customWidth="1"/>
    <col min="11532" max="11532" width="14.85546875" style="2" bestFit="1" customWidth="1"/>
    <col min="11533" max="11533" width="13.42578125" style="2" bestFit="1" customWidth="1"/>
    <col min="11534" max="11534" width="13.85546875" style="2" bestFit="1" customWidth="1"/>
    <col min="11535" max="11535" width="13.7109375" style="2" bestFit="1" customWidth="1"/>
    <col min="11536" max="11536" width="12.7109375" style="2" bestFit="1" customWidth="1"/>
    <col min="11537" max="11776" width="11.42578125" style="2"/>
    <col min="11777" max="11777" width="20.5703125" style="2" customWidth="1"/>
    <col min="11778" max="11778" width="8.42578125" style="2" customWidth="1"/>
    <col min="11779" max="11779" width="14.28515625" style="2" bestFit="1" customWidth="1"/>
    <col min="11780" max="11780" width="13.85546875" style="2" customWidth="1"/>
    <col min="11781" max="11782" width="14.28515625" style="2" bestFit="1" customWidth="1"/>
    <col min="11783" max="11783" width="13.7109375" style="2" customWidth="1"/>
    <col min="11784" max="11784" width="0.5703125" style="2" customWidth="1"/>
    <col min="11785" max="11785" width="24.28515625" style="2" customWidth="1"/>
    <col min="11786" max="11786" width="13.42578125" style="2" customWidth="1"/>
    <col min="11787" max="11787" width="14" style="2" customWidth="1"/>
    <col min="11788" max="11788" width="14.85546875" style="2" bestFit="1" customWidth="1"/>
    <col min="11789" max="11789" width="13.42578125" style="2" bestFit="1" customWidth="1"/>
    <col min="11790" max="11790" width="13.85546875" style="2" bestFit="1" customWidth="1"/>
    <col min="11791" max="11791" width="13.7109375" style="2" bestFit="1" customWidth="1"/>
    <col min="11792" max="11792" width="12.7109375" style="2" bestFit="1" customWidth="1"/>
    <col min="11793" max="12032" width="11.42578125" style="2"/>
    <col min="12033" max="12033" width="20.5703125" style="2" customWidth="1"/>
    <col min="12034" max="12034" width="8.42578125" style="2" customWidth="1"/>
    <col min="12035" max="12035" width="14.28515625" style="2" bestFit="1" customWidth="1"/>
    <col min="12036" max="12036" width="13.85546875" style="2" customWidth="1"/>
    <col min="12037" max="12038" width="14.28515625" style="2" bestFit="1" customWidth="1"/>
    <col min="12039" max="12039" width="13.7109375" style="2" customWidth="1"/>
    <col min="12040" max="12040" width="0.5703125" style="2" customWidth="1"/>
    <col min="12041" max="12041" width="24.28515625" style="2" customWidth="1"/>
    <col min="12042" max="12042" width="13.42578125" style="2" customWidth="1"/>
    <col min="12043" max="12043" width="14" style="2" customWidth="1"/>
    <col min="12044" max="12044" width="14.85546875" style="2" bestFit="1" customWidth="1"/>
    <col min="12045" max="12045" width="13.42578125" style="2" bestFit="1" customWidth="1"/>
    <col min="12046" max="12046" width="13.85546875" style="2" bestFit="1" customWidth="1"/>
    <col min="12047" max="12047" width="13.7109375" style="2" bestFit="1" customWidth="1"/>
    <col min="12048" max="12048" width="12.7109375" style="2" bestFit="1" customWidth="1"/>
    <col min="12049" max="12288" width="11.42578125" style="2"/>
    <col min="12289" max="12289" width="20.5703125" style="2" customWidth="1"/>
    <col min="12290" max="12290" width="8.42578125" style="2" customWidth="1"/>
    <col min="12291" max="12291" width="14.28515625" style="2" bestFit="1" customWidth="1"/>
    <col min="12292" max="12292" width="13.85546875" style="2" customWidth="1"/>
    <col min="12293" max="12294" width="14.28515625" style="2" bestFit="1" customWidth="1"/>
    <col min="12295" max="12295" width="13.7109375" style="2" customWidth="1"/>
    <col min="12296" max="12296" width="0.5703125" style="2" customWidth="1"/>
    <col min="12297" max="12297" width="24.28515625" style="2" customWidth="1"/>
    <col min="12298" max="12298" width="13.42578125" style="2" customWidth="1"/>
    <col min="12299" max="12299" width="14" style="2" customWidth="1"/>
    <col min="12300" max="12300" width="14.85546875" style="2" bestFit="1" customWidth="1"/>
    <col min="12301" max="12301" width="13.42578125" style="2" bestFit="1" customWidth="1"/>
    <col min="12302" max="12302" width="13.85546875" style="2" bestFit="1" customWidth="1"/>
    <col min="12303" max="12303" width="13.7109375" style="2" bestFit="1" customWidth="1"/>
    <col min="12304" max="12304" width="12.7109375" style="2" bestFit="1" customWidth="1"/>
    <col min="12305" max="12544" width="11.42578125" style="2"/>
    <col min="12545" max="12545" width="20.5703125" style="2" customWidth="1"/>
    <col min="12546" max="12546" width="8.42578125" style="2" customWidth="1"/>
    <col min="12547" max="12547" width="14.28515625" style="2" bestFit="1" customWidth="1"/>
    <col min="12548" max="12548" width="13.85546875" style="2" customWidth="1"/>
    <col min="12549" max="12550" width="14.28515625" style="2" bestFit="1" customWidth="1"/>
    <col min="12551" max="12551" width="13.7109375" style="2" customWidth="1"/>
    <col min="12552" max="12552" width="0.5703125" style="2" customWidth="1"/>
    <col min="12553" max="12553" width="24.28515625" style="2" customWidth="1"/>
    <col min="12554" max="12554" width="13.42578125" style="2" customWidth="1"/>
    <col min="12555" max="12555" width="14" style="2" customWidth="1"/>
    <col min="12556" max="12556" width="14.85546875" style="2" bestFit="1" customWidth="1"/>
    <col min="12557" max="12557" width="13.42578125" style="2" bestFit="1" customWidth="1"/>
    <col min="12558" max="12558" width="13.85546875" style="2" bestFit="1" customWidth="1"/>
    <col min="12559" max="12559" width="13.7109375" style="2" bestFit="1" customWidth="1"/>
    <col min="12560" max="12560" width="12.7109375" style="2" bestFit="1" customWidth="1"/>
    <col min="12561" max="12800" width="11.42578125" style="2"/>
    <col min="12801" max="12801" width="20.5703125" style="2" customWidth="1"/>
    <col min="12802" max="12802" width="8.42578125" style="2" customWidth="1"/>
    <col min="12803" max="12803" width="14.28515625" style="2" bestFit="1" customWidth="1"/>
    <col min="12804" max="12804" width="13.85546875" style="2" customWidth="1"/>
    <col min="12805" max="12806" width="14.28515625" style="2" bestFit="1" customWidth="1"/>
    <col min="12807" max="12807" width="13.7109375" style="2" customWidth="1"/>
    <col min="12808" max="12808" width="0.5703125" style="2" customWidth="1"/>
    <col min="12809" max="12809" width="24.28515625" style="2" customWidth="1"/>
    <col min="12810" max="12810" width="13.42578125" style="2" customWidth="1"/>
    <col min="12811" max="12811" width="14" style="2" customWidth="1"/>
    <col min="12812" max="12812" width="14.85546875" style="2" bestFit="1" customWidth="1"/>
    <col min="12813" max="12813" width="13.42578125" style="2" bestFit="1" customWidth="1"/>
    <col min="12814" max="12814" width="13.85546875" style="2" bestFit="1" customWidth="1"/>
    <col min="12815" max="12815" width="13.7109375" style="2" bestFit="1" customWidth="1"/>
    <col min="12816" max="12816" width="12.7109375" style="2" bestFit="1" customWidth="1"/>
    <col min="12817" max="13056" width="11.42578125" style="2"/>
    <col min="13057" max="13057" width="20.5703125" style="2" customWidth="1"/>
    <col min="13058" max="13058" width="8.42578125" style="2" customWidth="1"/>
    <col min="13059" max="13059" width="14.28515625" style="2" bestFit="1" customWidth="1"/>
    <col min="13060" max="13060" width="13.85546875" style="2" customWidth="1"/>
    <col min="13061" max="13062" width="14.28515625" style="2" bestFit="1" customWidth="1"/>
    <col min="13063" max="13063" width="13.7109375" style="2" customWidth="1"/>
    <col min="13064" max="13064" width="0.5703125" style="2" customWidth="1"/>
    <col min="13065" max="13065" width="24.28515625" style="2" customWidth="1"/>
    <col min="13066" max="13066" width="13.42578125" style="2" customWidth="1"/>
    <col min="13067" max="13067" width="14" style="2" customWidth="1"/>
    <col min="13068" max="13068" width="14.85546875" style="2" bestFit="1" customWidth="1"/>
    <col min="13069" max="13069" width="13.42578125" style="2" bestFit="1" customWidth="1"/>
    <col min="13070" max="13070" width="13.85546875" style="2" bestFit="1" customWidth="1"/>
    <col min="13071" max="13071" width="13.7109375" style="2" bestFit="1" customWidth="1"/>
    <col min="13072" max="13072" width="12.7109375" style="2" bestFit="1" customWidth="1"/>
    <col min="13073" max="13312" width="11.42578125" style="2"/>
    <col min="13313" max="13313" width="20.5703125" style="2" customWidth="1"/>
    <col min="13314" max="13314" width="8.42578125" style="2" customWidth="1"/>
    <col min="13315" max="13315" width="14.28515625" style="2" bestFit="1" customWidth="1"/>
    <col min="13316" max="13316" width="13.85546875" style="2" customWidth="1"/>
    <col min="13317" max="13318" width="14.28515625" style="2" bestFit="1" customWidth="1"/>
    <col min="13319" max="13319" width="13.7109375" style="2" customWidth="1"/>
    <col min="13320" max="13320" width="0.5703125" style="2" customWidth="1"/>
    <col min="13321" max="13321" width="24.28515625" style="2" customWidth="1"/>
    <col min="13322" max="13322" width="13.42578125" style="2" customWidth="1"/>
    <col min="13323" max="13323" width="14" style="2" customWidth="1"/>
    <col min="13324" max="13324" width="14.85546875" style="2" bestFit="1" customWidth="1"/>
    <col min="13325" max="13325" width="13.42578125" style="2" bestFit="1" customWidth="1"/>
    <col min="13326" max="13326" width="13.85546875" style="2" bestFit="1" customWidth="1"/>
    <col min="13327" max="13327" width="13.7109375" style="2" bestFit="1" customWidth="1"/>
    <col min="13328" max="13328" width="12.7109375" style="2" bestFit="1" customWidth="1"/>
    <col min="13329" max="13568" width="11.42578125" style="2"/>
    <col min="13569" max="13569" width="20.5703125" style="2" customWidth="1"/>
    <col min="13570" max="13570" width="8.42578125" style="2" customWidth="1"/>
    <col min="13571" max="13571" width="14.28515625" style="2" bestFit="1" customWidth="1"/>
    <col min="13572" max="13572" width="13.85546875" style="2" customWidth="1"/>
    <col min="13573" max="13574" width="14.28515625" style="2" bestFit="1" customWidth="1"/>
    <col min="13575" max="13575" width="13.7109375" style="2" customWidth="1"/>
    <col min="13576" max="13576" width="0.5703125" style="2" customWidth="1"/>
    <col min="13577" max="13577" width="24.28515625" style="2" customWidth="1"/>
    <col min="13578" max="13578" width="13.42578125" style="2" customWidth="1"/>
    <col min="13579" max="13579" width="14" style="2" customWidth="1"/>
    <col min="13580" max="13580" width="14.85546875" style="2" bestFit="1" customWidth="1"/>
    <col min="13581" max="13581" width="13.42578125" style="2" bestFit="1" customWidth="1"/>
    <col min="13582" max="13582" width="13.85546875" style="2" bestFit="1" customWidth="1"/>
    <col min="13583" max="13583" width="13.7109375" style="2" bestFit="1" customWidth="1"/>
    <col min="13584" max="13584" width="12.7109375" style="2" bestFit="1" customWidth="1"/>
    <col min="13585" max="13824" width="11.42578125" style="2"/>
    <col min="13825" max="13825" width="20.5703125" style="2" customWidth="1"/>
    <col min="13826" max="13826" width="8.42578125" style="2" customWidth="1"/>
    <col min="13827" max="13827" width="14.28515625" style="2" bestFit="1" customWidth="1"/>
    <col min="13828" max="13828" width="13.85546875" style="2" customWidth="1"/>
    <col min="13829" max="13830" width="14.28515625" style="2" bestFit="1" customWidth="1"/>
    <col min="13831" max="13831" width="13.7109375" style="2" customWidth="1"/>
    <col min="13832" max="13832" width="0.5703125" style="2" customWidth="1"/>
    <col min="13833" max="13833" width="24.28515625" style="2" customWidth="1"/>
    <col min="13834" max="13834" width="13.42578125" style="2" customWidth="1"/>
    <col min="13835" max="13835" width="14" style="2" customWidth="1"/>
    <col min="13836" max="13836" width="14.85546875" style="2" bestFit="1" customWidth="1"/>
    <col min="13837" max="13837" width="13.42578125" style="2" bestFit="1" customWidth="1"/>
    <col min="13838" max="13838" width="13.85546875" style="2" bestFit="1" customWidth="1"/>
    <col min="13839" max="13839" width="13.7109375" style="2" bestFit="1" customWidth="1"/>
    <col min="13840" max="13840" width="12.7109375" style="2" bestFit="1" customWidth="1"/>
    <col min="13841" max="14080" width="11.42578125" style="2"/>
    <col min="14081" max="14081" width="20.5703125" style="2" customWidth="1"/>
    <col min="14082" max="14082" width="8.42578125" style="2" customWidth="1"/>
    <col min="14083" max="14083" width="14.28515625" style="2" bestFit="1" customWidth="1"/>
    <col min="14084" max="14084" width="13.85546875" style="2" customWidth="1"/>
    <col min="14085" max="14086" width="14.28515625" style="2" bestFit="1" customWidth="1"/>
    <col min="14087" max="14087" width="13.7109375" style="2" customWidth="1"/>
    <col min="14088" max="14088" width="0.5703125" style="2" customWidth="1"/>
    <col min="14089" max="14089" width="24.28515625" style="2" customWidth="1"/>
    <col min="14090" max="14090" width="13.42578125" style="2" customWidth="1"/>
    <col min="14091" max="14091" width="14" style="2" customWidth="1"/>
    <col min="14092" max="14092" width="14.85546875" style="2" bestFit="1" customWidth="1"/>
    <col min="14093" max="14093" width="13.42578125" style="2" bestFit="1" customWidth="1"/>
    <col min="14094" max="14094" width="13.85546875" style="2" bestFit="1" customWidth="1"/>
    <col min="14095" max="14095" width="13.7109375" style="2" bestFit="1" customWidth="1"/>
    <col min="14096" max="14096" width="12.7109375" style="2" bestFit="1" customWidth="1"/>
    <col min="14097" max="14336" width="11.42578125" style="2"/>
    <col min="14337" max="14337" width="20.5703125" style="2" customWidth="1"/>
    <col min="14338" max="14338" width="8.42578125" style="2" customWidth="1"/>
    <col min="14339" max="14339" width="14.28515625" style="2" bestFit="1" customWidth="1"/>
    <col min="14340" max="14340" width="13.85546875" style="2" customWidth="1"/>
    <col min="14341" max="14342" width="14.28515625" style="2" bestFit="1" customWidth="1"/>
    <col min="14343" max="14343" width="13.7109375" style="2" customWidth="1"/>
    <col min="14344" max="14344" width="0.5703125" style="2" customWidth="1"/>
    <col min="14345" max="14345" width="24.28515625" style="2" customWidth="1"/>
    <col min="14346" max="14346" width="13.42578125" style="2" customWidth="1"/>
    <col min="14347" max="14347" width="14" style="2" customWidth="1"/>
    <col min="14348" max="14348" width="14.85546875" style="2" bestFit="1" customWidth="1"/>
    <col min="14349" max="14349" width="13.42578125" style="2" bestFit="1" customWidth="1"/>
    <col min="14350" max="14350" width="13.85546875" style="2" bestFit="1" customWidth="1"/>
    <col min="14351" max="14351" width="13.7109375" style="2" bestFit="1" customWidth="1"/>
    <col min="14352" max="14352" width="12.7109375" style="2" bestFit="1" customWidth="1"/>
    <col min="14353" max="14592" width="11.42578125" style="2"/>
    <col min="14593" max="14593" width="20.5703125" style="2" customWidth="1"/>
    <col min="14594" max="14594" width="8.42578125" style="2" customWidth="1"/>
    <col min="14595" max="14595" width="14.28515625" style="2" bestFit="1" customWidth="1"/>
    <col min="14596" max="14596" width="13.85546875" style="2" customWidth="1"/>
    <col min="14597" max="14598" width="14.28515625" style="2" bestFit="1" customWidth="1"/>
    <col min="14599" max="14599" width="13.7109375" style="2" customWidth="1"/>
    <col min="14600" max="14600" width="0.5703125" style="2" customWidth="1"/>
    <col min="14601" max="14601" width="24.28515625" style="2" customWidth="1"/>
    <col min="14602" max="14602" width="13.42578125" style="2" customWidth="1"/>
    <col min="14603" max="14603" width="14" style="2" customWidth="1"/>
    <col min="14604" max="14604" width="14.85546875" style="2" bestFit="1" customWidth="1"/>
    <col min="14605" max="14605" width="13.42578125" style="2" bestFit="1" customWidth="1"/>
    <col min="14606" max="14606" width="13.85546875" style="2" bestFit="1" customWidth="1"/>
    <col min="14607" max="14607" width="13.7109375" style="2" bestFit="1" customWidth="1"/>
    <col min="14608" max="14608" width="12.7109375" style="2" bestFit="1" customWidth="1"/>
    <col min="14609" max="14848" width="11.42578125" style="2"/>
    <col min="14849" max="14849" width="20.5703125" style="2" customWidth="1"/>
    <col min="14850" max="14850" width="8.42578125" style="2" customWidth="1"/>
    <col min="14851" max="14851" width="14.28515625" style="2" bestFit="1" customWidth="1"/>
    <col min="14852" max="14852" width="13.85546875" style="2" customWidth="1"/>
    <col min="14853" max="14854" width="14.28515625" style="2" bestFit="1" customWidth="1"/>
    <col min="14855" max="14855" width="13.7109375" style="2" customWidth="1"/>
    <col min="14856" max="14856" width="0.5703125" style="2" customWidth="1"/>
    <col min="14857" max="14857" width="24.28515625" style="2" customWidth="1"/>
    <col min="14858" max="14858" width="13.42578125" style="2" customWidth="1"/>
    <col min="14859" max="14859" width="14" style="2" customWidth="1"/>
    <col min="14860" max="14860" width="14.85546875" style="2" bestFit="1" customWidth="1"/>
    <col min="14861" max="14861" width="13.42578125" style="2" bestFit="1" customWidth="1"/>
    <col min="14862" max="14862" width="13.85546875" style="2" bestFit="1" customWidth="1"/>
    <col min="14863" max="14863" width="13.7109375" style="2" bestFit="1" customWidth="1"/>
    <col min="14864" max="14864" width="12.7109375" style="2" bestFit="1" customWidth="1"/>
    <col min="14865" max="15104" width="11.42578125" style="2"/>
    <col min="15105" max="15105" width="20.5703125" style="2" customWidth="1"/>
    <col min="15106" max="15106" width="8.42578125" style="2" customWidth="1"/>
    <col min="15107" max="15107" width="14.28515625" style="2" bestFit="1" customWidth="1"/>
    <col min="15108" max="15108" width="13.85546875" style="2" customWidth="1"/>
    <col min="15109" max="15110" width="14.28515625" style="2" bestFit="1" customWidth="1"/>
    <col min="15111" max="15111" width="13.7109375" style="2" customWidth="1"/>
    <col min="15112" max="15112" width="0.5703125" style="2" customWidth="1"/>
    <col min="15113" max="15113" width="24.28515625" style="2" customWidth="1"/>
    <col min="15114" max="15114" width="13.42578125" style="2" customWidth="1"/>
    <col min="15115" max="15115" width="14" style="2" customWidth="1"/>
    <col min="15116" max="15116" width="14.85546875" style="2" bestFit="1" customWidth="1"/>
    <col min="15117" max="15117" width="13.42578125" style="2" bestFit="1" customWidth="1"/>
    <col min="15118" max="15118" width="13.85546875" style="2" bestFit="1" customWidth="1"/>
    <col min="15119" max="15119" width="13.7109375" style="2" bestFit="1" customWidth="1"/>
    <col min="15120" max="15120" width="12.7109375" style="2" bestFit="1" customWidth="1"/>
    <col min="15121" max="15360" width="11.42578125" style="2"/>
    <col min="15361" max="15361" width="20.5703125" style="2" customWidth="1"/>
    <col min="15362" max="15362" width="8.42578125" style="2" customWidth="1"/>
    <col min="15363" max="15363" width="14.28515625" style="2" bestFit="1" customWidth="1"/>
    <col min="15364" max="15364" width="13.85546875" style="2" customWidth="1"/>
    <col min="15365" max="15366" width="14.28515625" style="2" bestFit="1" customWidth="1"/>
    <col min="15367" max="15367" width="13.7109375" style="2" customWidth="1"/>
    <col min="15368" max="15368" width="0.5703125" style="2" customWidth="1"/>
    <col min="15369" max="15369" width="24.28515625" style="2" customWidth="1"/>
    <col min="15370" max="15370" width="13.42578125" style="2" customWidth="1"/>
    <col min="15371" max="15371" width="14" style="2" customWidth="1"/>
    <col min="15372" max="15372" width="14.85546875" style="2" bestFit="1" customWidth="1"/>
    <col min="15373" max="15373" width="13.42578125" style="2" bestFit="1" customWidth="1"/>
    <col min="15374" max="15374" width="13.85546875" style="2" bestFit="1" customWidth="1"/>
    <col min="15375" max="15375" width="13.7109375" style="2" bestFit="1" customWidth="1"/>
    <col min="15376" max="15376" width="12.7109375" style="2" bestFit="1" customWidth="1"/>
    <col min="15377" max="15616" width="11.42578125" style="2"/>
    <col min="15617" max="15617" width="20.5703125" style="2" customWidth="1"/>
    <col min="15618" max="15618" width="8.42578125" style="2" customWidth="1"/>
    <col min="15619" max="15619" width="14.28515625" style="2" bestFit="1" customWidth="1"/>
    <col min="15620" max="15620" width="13.85546875" style="2" customWidth="1"/>
    <col min="15621" max="15622" width="14.28515625" style="2" bestFit="1" customWidth="1"/>
    <col min="15623" max="15623" width="13.7109375" style="2" customWidth="1"/>
    <col min="15624" max="15624" width="0.5703125" style="2" customWidth="1"/>
    <col min="15625" max="15625" width="24.28515625" style="2" customWidth="1"/>
    <col min="15626" max="15626" width="13.42578125" style="2" customWidth="1"/>
    <col min="15627" max="15627" width="14" style="2" customWidth="1"/>
    <col min="15628" max="15628" width="14.85546875" style="2" bestFit="1" customWidth="1"/>
    <col min="15629" max="15629" width="13.42578125" style="2" bestFit="1" customWidth="1"/>
    <col min="15630" max="15630" width="13.85546875" style="2" bestFit="1" customWidth="1"/>
    <col min="15631" max="15631" width="13.7109375" style="2" bestFit="1" customWidth="1"/>
    <col min="15632" max="15632" width="12.7109375" style="2" bestFit="1" customWidth="1"/>
    <col min="15633" max="15872" width="11.42578125" style="2"/>
    <col min="15873" max="15873" width="20.5703125" style="2" customWidth="1"/>
    <col min="15874" max="15874" width="8.42578125" style="2" customWidth="1"/>
    <col min="15875" max="15875" width="14.28515625" style="2" bestFit="1" customWidth="1"/>
    <col min="15876" max="15876" width="13.85546875" style="2" customWidth="1"/>
    <col min="15877" max="15878" width="14.28515625" style="2" bestFit="1" customWidth="1"/>
    <col min="15879" max="15879" width="13.7109375" style="2" customWidth="1"/>
    <col min="15880" max="15880" width="0.5703125" style="2" customWidth="1"/>
    <col min="15881" max="15881" width="24.28515625" style="2" customWidth="1"/>
    <col min="15882" max="15882" width="13.42578125" style="2" customWidth="1"/>
    <col min="15883" max="15883" width="14" style="2" customWidth="1"/>
    <col min="15884" max="15884" width="14.85546875" style="2" bestFit="1" customWidth="1"/>
    <col min="15885" max="15885" width="13.42578125" style="2" bestFit="1" customWidth="1"/>
    <col min="15886" max="15886" width="13.85546875" style="2" bestFit="1" customWidth="1"/>
    <col min="15887" max="15887" width="13.7109375" style="2" bestFit="1" customWidth="1"/>
    <col min="15888" max="15888" width="12.7109375" style="2" bestFit="1" customWidth="1"/>
    <col min="15889" max="16128" width="11.42578125" style="2"/>
    <col min="16129" max="16129" width="20.5703125" style="2" customWidth="1"/>
    <col min="16130" max="16130" width="8.42578125" style="2" customWidth="1"/>
    <col min="16131" max="16131" width="14.28515625" style="2" bestFit="1" customWidth="1"/>
    <col min="16132" max="16132" width="13.85546875" style="2" customWidth="1"/>
    <col min="16133" max="16134" width="14.28515625" style="2" bestFit="1" customWidth="1"/>
    <col min="16135" max="16135" width="13.7109375" style="2" customWidth="1"/>
    <col min="16136" max="16136" width="0.5703125" style="2" customWidth="1"/>
    <col min="16137" max="16137" width="24.28515625" style="2" customWidth="1"/>
    <col min="16138" max="16138" width="13.42578125" style="2" customWidth="1"/>
    <col min="16139" max="16139" width="14" style="2" customWidth="1"/>
    <col min="16140" max="16140" width="14.85546875" style="2" bestFit="1" customWidth="1"/>
    <col min="16141" max="16141" width="13.42578125" style="2" bestFit="1" customWidth="1"/>
    <col min="16142" max="16142" width="13.85546875" style="2" bestFit="1" customWidth="1"/>
    <col min="16143" max="16143" width="13.7109375" style="2" bestFit="1" customWidth="1"/>
    <col min="16144" max="16144" width="12.7109375" style="2" bestFit="1" customWidth="1"/>
    <col min="16145" max="16384" width="11.42578125" style="2"/>
  </cols>
  <sheetData>
    <row r="1" spans="1:16">
      <c r="A1" s="2" t="s">
        <v>0</v>
      </c>
    </row>
    <row r="2" spans="1:16">
      <c r="A2" s="2" t="s">
        <v>2</v>
      </c>
      <c r="F2" s="24">
        <v>44926</v>
      </c>
    </row>
    <row r="3" spans="1:16">
      <c r="A3" s="2" t="s">
        <v>89</v>
      </c>
      <c r="G3" s="7"/>
    </row>
    <row r="4" spans="1:16">
      <c r="A4" s="25" t="s">
        <v>90</v>
      </c>
      <c r="C4" s="24"/>
      <c r="D4" s="24"/>
      <c r="E4" s="24"/>
      <c r="F4" s="7"/>
      <c r="G4" s="7">
        <f>'[1]I HCD enero'!E4</f>
        <v>81026332.730000004</v>
      </c>
      <c r="I4" s="25" t="s">
        <v>4</v>
      </c>
      <c r="K4" s="7"/>
    </row>
    <row r="5" spans="1:16">
      <c r="C5" s="24"/>
      <c r="D5" s="24"/>
      <c r="F5" s="7"/>
      <c r="G5" s="7"/>
    </row>
    <row r="6" spans="1:16">
      <c r="A6" s="25" t="s">
        <v>5</v>
      </c>
      <c r="J6" s="55" t="s">
        <v>91</v>
      </c>
      <c r="K6" s="55" t="s">
        <v>92</v>
      </c>
      <c r="L6" s="55" t="s">
        <v>93</v>
      </c>
      <c r="M6" s="25" t="s">
        <v>94</v>
      </c>
      <c r="N6" s="55" t="s">
        <v>95</v>
      </c>
    </row>
    <row r="7" spans="1:16">
      <c r="A7" s="25" t="s">
        <v>6</v>
      </c>
      <c r="C7" s="55" t="s">
        <v>91</v>
      </c>
      <c r="D7" s="2" t="s">
        <v>96</v>
      </c>
      <c r="E7" s="55" t="s">
        <v>91</v>
      </c>
      <c r="F7" s="55" t="s">
        <v>97</v>
      </c>
      <c r="I7" s="2" t="s">
        <v>9</v>
      </c>
      <c r="J7" s="7">
        <f>'[1]Presupuesto 22'!C16+'[1]Presupuesto 22'!E16+'[1]Presupuesto 22'!D16</f>
        <v>150983102.96000004</v>
      </c>
      <c r="K7" s="7">
        <f>'[1]Presupuesto 22'!H16</f>
        <v>137280949.48999998</v>
      </c>
      <c r="L7" s="54">
        <f>'[1]I HCD enero'!I8+'[1]I HCD febrero'!I8+'[1]I HCD marzo'!I8+'[1]I HCD abril'!I9+'[1]I HCD mayo'!I9+'[1]I HCD junio'!I9+'[1]I HCD julio'!I9+'[1]I HCD agosto'!I9+'[1]I HCD sept'!I8+'[1]I HCD oct'!I8+'[1]I HCD nov'!I8+'[1]I HCD dic'!I9</f>
        <v>134172323.27000001</v>
      </c>
      <c r="M7" s="7">
        <f>+K7-L7</f>
        <v>3108626.219999969</v>
      </c>
      <c r="N7" s="7">
        <f>+J7-K7</f>
        <v>13702153.470000058</v>
      </c>
      <c r="O7" s="7"/>
      <c r="P7" s="7"/>
    </row>
    <row r="8" spans="1:16">
      <c r="A8" s="26" t="s">
        <v>7</v>
      </c>
      <c r="C8" s="41">
        <v>6130000</v>
      </c>
      <c r="D8" s="16"/>
      <c r="E8" s="41">
        <f>+C8+D8</f>
        <v>6130000</v>
      </c>
      <c r="F8" s="41">
        <f>+'[1]I HCD enero'!D7+'[1]I HCD febrero'!D7+'[1]I HCD marzo'!D7+'[1]I HCD abril'!D8+'[1]I HCD mayo'!D8+'[1]I HCD junio'!D8+'[1]I HCD julio'!D8+'[1]I HCD agosto'!D8+'[1]I HCD sept'!D7+'[1]I HCD oct'!D7+'[1]I HCD nov'!D7+'[1]I HCD dic'!D8</f>
        <v>7143665.8799999999</v>
      </c>
      <c r="I8" s="2" t="s">
        <v>98</v>
      </c>
      <c r="J8" s="7">
        <f>'[1]Presupuesto 22'!C45+'[1]Presupuesto 22'!D45+'[1]Presupuesto 22'!E45</f>
        <v>121701993.92</v>
      </c>
      <c r="K8" s="7">
        <f>'[1]Presupuesto 22'!H45+40000</f>
        <v>117269842.78</v>
      </c>
      <c r="L8" s="54">
        <f>'[1]I HCD enero'!I9+'[1]I HCD febrero'!I9+'[1]I HCD marzo'!I9+'[1]I HCD abril'!I10+'[1]I HCD mayo'!I10+'[1]I HCD junio'!I10+'[1]I HCD julio'!I10+'[1]I HCD agosto'!I10+'[1]I HCD sept'!I9+'[1]I HCD oct'!I9+'[1]I HCD nov'!I9+'[1]I HCD dic'!I10+40000</f>
        <v>117001937.08</v>
      </c>
      <c r="M8" s="7">
        <f>+K8-L8</f>
        <v>267905.70000000298</v>
      </c>
      <c r="N8" s="7">
        <f t="shared" ref="N8:N15" si="0">+J8-K8</f>
        <v>4432151.1400000006</v>
      </c>
      <c r="O8" s="7"/>
      <c r="P8" s="7"/>
    </row>
    <row r="9" spans="1:16">
      <c r="A9" s="26" t="s">
        <v>8</v>
      </c>
      <c r="C9" s="41">
        <v>5945000</v>
      </c>
      <c r="D9" s="16">
        <v>0</v>
      </c>
      <c r="E9" s="41">
        <f t="shared" ref="E9:E38" si="1">+C9+D9</f>
        <v>5945000</v>
      </c>
      <c r="F9" s="41">
        <f>+'[1]I HCD enero'!D8+'[1]I HCD febrero'!D8+'[1]I HCD marzo'!D8+'[1]I HCD abril'!D9+'[1]I HCD mayo'!D9+'[1]I HCD junio'!D9+'[1]I HCD julio'!D9+'[1]I HCD agosto'!D9+'[1]I HCD sept'!D8+'[1]I HCD oct'!D8+'[1]I HCD nov'!D8+'[1]I HCD dic'!D9</f>
        <v>7002908.0700000003</v>
      </c>
      <c r="I9" s="2" t="s">
        <v>13</v>
      </c>
      <c r="J9" s="54">
        <v>0</v>
      </c>
      <c r="K9" s="54">
        <v>0</v>
      </c>
      <c r="L9" s="54">
        <f>'[1]I HCD enero'!I10+'[1]I HCD febrero'!I10+'[1]I HCD marzo'!I10+'[1]I HCD abril'!I11+'[1]I HCD mayo'!I11+'[1]I HCD junio'!I11+'[1]I HCD julio'!I11+'[1]I HCD agosto'!I11+'[1]I HCD sept'!I10+'[1]I HCD oct'!I10+'[1]I HCD nov'!I10+'[1]I HCD dic'!I11</f>
        <v>0</v>
      </c>
      <c r="M9" s="54">
        <f t="shared" ref="M9:M15" si="2">+K9-L9</f>
        <v>0</v>
      </c>
      <c r="N9" s="54">
        <f t="shared" si="0"/>
        <v>0</v>
      </c>
    </row>
    <row r="10" spans="1:16">
      <c r="A10" s="26" t="s">
        <v>10</v>
      </c>
      <c r="C10" s="16">
        <v>13000</v>
      </c>
      <c r="D10" s="16"/>
      <c r="E10" s="41">
        <f t="shared" si="1"/>
        <v>13000</v>
      </c>
      <c r="F10" s="41">
        <f>+'[1]I HCD enero'!D9+'[1]I HCD febrero'!D9+'[1]I HCD marzo'!D9+'[1]I HCD abril'!D10+'[1]I HCD mayo'!D10+'[1]I HCD junio'!D10+'[1]I HCD julio'!D10+'[1]I HCD agosto'!D10+'[1]I HCD sept'!D9+'[1]I HCD oct'!D9+'[1]I HCD nov'!D9+'[1]I HCD dic'!D10</f>
        <v>2000</v>
      </c>
      <c r="I10" s="2" t="s">
        <v>15</v>
      </c>
      <c r="J10" s="7">
        <f>'[1]Presupuesto 22'!C57+'[1]Presupuesto 22'!D57+'[1]Presupuesto 22'!E57</f>
        <v>15699450.359999999</v>
      </c>
      <c r="K10" s="7">
        <f>'[1]Presupuesto 22'!H57</f>
        <v>15434632.840000002</v>
      </c>
      <c r="L10" s="54">
        <f>'[1]I HCD enero'!I11+'[1]I HCD febrero'!I11+'[1]I HCD marzo'!I11+'[1]I HCD abril'!I12+'[1]I HCD mayo'!I12+'[1]I HCD junio'!I12+'[1]I HCD julio'!I12+'[1]I HCD agosto'!I12+'[1]I HCD sept'!I11+'[1]I HCD oct'!I11+'[1]I HCD nov'!I11+'[1]I HCD dic'!I12</f>
        <v>15434632.839999998</v>
      </c>
      <c r="M10" s="7">
        <f t="shared" si="2"/>
        <v>0</v>
      </c>
      <c r="N10" s="7">
        <f t="shared" si="0"/>
        <v>264817.51999999769</v>
      </c>
      <c r="O10" s="7"/>
      <c r="P10" s="7"/>
    </row>
    <row r="11" spans="1:16">
      <c r="A11" s="26" t="s">
        <v>12</v>
      </c>
      <c r="C11" s="16">
        <v>565000</v>
      </c>
      <c r="D11" s="16">
        <v>0</v>
      </c>
      <c r="E11" s="41">
        <f t="shared" si="1"/>
        <v>565000</v>
      </c>
      <c r="F11" s="41">
        <f>+'[1]I HCD enero'!D10+'[1]I HCD febrero'!D10+'[1]I HCD marzo'!D10+'[1]I HCD abril'!D11+'[1]I HCD mayo'!D11+'[1]I HCD junio'!D11+'[1]I HCD julio'!D11+'[1]I HCD agosto'!D11+'[1]I HCD sept'!D10+'[1]I HCD oct'!D10+'[1]I HCD nov'!D10+'[1]I HCD dic'!D11</f>
        <v>576289</v>
      </c>
      <c r="I11" s="2" t="s">
        <v>99</v>
      </c>
      <c r="J11" s="54">
        <f>'[1]Presupuesto 22'!C48</f>
        <v>6000000</v>
      </c>
      <c r="K11" s="54">
        <v>0</v>
      </c>
      <c r="L11" s="54">
        <v>0</v>
      </c>
      <c r="M11" s="54">
        <f t="shared" si="2"/>
        <v>0</v>
      </c>
      <c r="N11" s="54">
        <f t="shared" si="0"/>
        <v>6000000</v>
      </c>
    </row>
    <row r="12" spans="1:16">
      <c r="A12" s="26" t="s">
        <v>14</v>
      </c>
      <c r="C12" s="16">
        <v>3000</v>
      </c>
      <c r="D12" s="16"/>
      <c r="E12" s="41">
        <f t="shared" si="1"/>
        <v>3000</v>
      </c>
      <c r="F12" s="41">
        <f>+'[1]I HCD enero'!D11+'[1]I HCD febrero'!D11+'[1]I HCD marzo'!D11+'[1]I HCD abril'!D12+'[1]I HCD mayo'!D12+'[1]I HCD junio'!D12+'[1]I HCD julio'!D12+'[1]I HCD agosto'!D12+'[1]I HCD sept'!D11+'[1]I HCD oct'!D11+'[1]I HCD nov'!D11+'[1]I HCD dic'!D12</f>
        <v>0</v>
      </c>
      <c r="I12" s="2" t="s">
        <v>17</v>
      </c>
      <c r="J12" s="7">
        <f>'[1]Presupuesto 22'!C71+'[1]Presupuesto 22'!D71+'[1]Presupuesto 22'!E71</f>
        <v>15575640</v>
      </c>
      <c r="K12" s="7">
        <f>'[1]Presupuesto 22'!H71</f>
        <v>5519587.0199999996</v>
      </c>
      <c r="L12" s="7">
        <f>'[1]ord pago'!R3732</f>
        <v>5168176.8600000003</v>
      </c>
      <c r="M12" s="7">
        <f t="shared" si="2"/>
        <v>351410.15999999922</v>
      </c>
      <c r="N12" s="7">
        <f t="shared" si="0"/>
        <v>10056052.98</v>
      </c>
      <c r="O12" s="7"/>
      <c r="P12" s="7"/>
    </row>
    <row r="13" spans="1:16">
      <c r="A13" s="26" t="s">
        <v>16</v>
      </c>
      <c r="C13" s="16">
        <v>30000</v>
      </c>
      <c r="D13" s="16"/>
      <c r="E13" s="41">
        <f t="shared" si="1"/>
        <v>30000</v>
      </c>
      <c r="F13" s="41">
        <f>+'[1]I HCD enero'!D12+'[1]I HCD febrero'!D12+'[1]I HCD marzo'!D12+'[1]I HCD abril'!D13+'[1]I HCD mayo'!D13+'[1]I HCD junio'!D13+'[1]I HCD julio'!D13+'[1]I HCD agosto'!D13+'[1]I HCD sept'!D12+'[1]I HCD oct'!D12+'[1]I HCD nov'!D12+'[1]I HCD dic'!D13</f>
        <v>308000</v>
      </c>
      <c r="I13" s="2" t="s">
        <v>19</v>
      </c>
      <c r="J13" s="7">
        <f>'[1]Presupuesto 22'!C85+'[1]Presupuesto 22'!D85+'[1]Presupuesto 22'!E85+3000000</f>
        <v>175107005.59000003</v>
      </c>
      <c r="K13" s="7">
        <f>'[1]Presupuesto 22'!H85</f>
        <v>173943325.50999999</v>
      </c>
      <c r="L13" s="7">
        <f>'[1]ord pago'!R3733</f>
        <v>173943325.50999999</v>
      </c>
      <c r="M13" s="7">
        <f t="shared" si="2"/>
        <v>0</v>
      </c>
      <c r="N13" s="7">
        <f t="shared" si="0"/>
        <v>1163680.0800000429</v>
      </c>
      <c r="O13" s="7"/>
      <c r="P13" s="7"/>
    </row>
    <row r="14" spans="1:16">
      <c r="A14" s="26" t="s">
        <v>18</v>
      </c>
      <c r="C14" s="16">
        <v>18000</v>
      </c>
      <c r="D14" s="16"/>
      <c r="E14" s="41">
        <f t="shared" si="1"/>
        <v>18000</v>
      </c>
      <c r="F14" s="41">
        <f>+'[1]I HCD enero'!D13+'[1]I HCD febrero'!D13+'[1]I HCD marzo'!D13+'[1]I HCD abril'!D14+'[1]I HCD mayo'!D14+'[1]I HCD junio'!D14+'[1]I HCD julio'!D14+'[1]I HCD agosto'!D14+'[1]I HCD sept'!D13+'[1]I HCD oct'!D13+'[1]I HCD nov'!D13+'[1]I HCD dic'!D14</f>
        <v>0</v>
      </c>
      <c r="I14" s="2" t="s">
        <v>100</v>
      </c>
      <c r="J14" s="54">
        <f>'[1]Presupuesto 22'!C89-3000000</f>
        <v>0</v>
      </c>
      <c r="K14" s="54"/>
      <c r="L14" s="54">
        <v>0</v>
      </c>
      <c r="M14" s="54">
        <f t="shared" si="2"/>
        <v>0</v>
      </c>
      <c r="N14" s="54">
        <f t="shared" si="0"/>
        <v>0</v>
      </c>
    </row>
    <row r="15" spans="1:16">
      <c r="A15" s="26" t="s">
        <v>20</v>
      </c>
      <c r="C15" s="16">
        <v>150000</v>
      </c>
      <c r="D15" s="16"/>
      <c r="E15" s="41">
        <f t="shared" si="1"/>
        <v>150000</v>
      </c>
      <c r="F15" s="41">
        <f>+'[1]I HCD enero'!D14+'[1]I HCD febrero'!D14+'[1]I HCD marzo'!D14+'[1]I HCD abril'!D15+'[1]I HCD mayo'!D15+'[1]I HCD junio'!D15+'[1]I HCD julio'!D15+'[1]I HCD agosto'!D15+'[1]I HCD sept'!D14+'[1]I HCD oct'!D14+'[1]I HCD nov'!D14+'[1]I HCD dic'!D15</f>
        <v>224903.86</v>
      </c>
      <c r="I15" s="2" t="s">
        <v>21</v>
      </c>
      <c r="J15" s="54">
        <v>0</v>
      </c>
      <c r="K15" s="54"/>
      <c r="L15" s="54">
        <f>'[1]I HCD enero'!I14+'[1]I HCD febrero'!I14+'[1]I HCD marzo'!I14+'[1]I HCD abril'!I15+'[1]I HCD mayo'!I15+'[1]I HCD junio'!I15+'[1]I HCD julio'!I15+'[1]I HCD agosto'!I15+'[1]I HCD sept'!I14+'[1]I HCD oct'!I14+'[1]I HCD nov'!I14+'[1]I HCD dic'!I15</f>
        <v>0</v>
      </c>
      <c r="M15" s="54">
        <f t="shared" si="2"/>
        <v>0</v>
      </c>
      <c r="N15" s="54">
        <f t="shared" si="0"/>
        <v>0</v>
      </c>
    </row>
    <row r="16" spans="1:16">
      <c r="A16" s="26" t="s">
        <v>22</v>
      </c>
      <c r="C16" s="16">
        <v>1200000</v>
      </c>
      <c r="D16" s="16">
        <v>0</v>
      </c>
      <c r="E16" s="41">
        <f t="shared" si="1"/>
        <v>1200000</v>
      </c>
      <c r="F16" s="41">
        <f>+'[1]I HCD enero'!D15+'[1]I HCD febrero'!D15+'[1]I HCD marzo'!D15+'[1]I HCD abril'!D16+'[1]I HCD mayo'!D16+'[1]I HCD junio'!D16+'[1]I HCD julio'!D16+'[1]I HCD agosto'!D16+'[1]I HCD sept'!D15+'[1]I HCD oct'!D15+'[1]I HCD nov'!D15+'[1]I HCD dic'!D16</f>
        <v>2345017.84</v>
      </c>
      <c r="I16" s="2" t="s">
        <v>23</v>
      </c>
      <c r="J16" s="39">
        <f>SUM(J7:J15)</f>
        <v>485067192.8300001</v>
      </c>
      <c r="K16" s="39">
        <f>SUM(K7:K15)</f>
        <v>449448337.63999993</v>
      </c>
      <c r="L16" s="39">
        <f>SUM(L7:L15)</f>
        <v>445720395.56</v>
      </c>
      <c r="M16" s="39">
        <f>SUM(M7:M15)</f>
        <v>3727942.0799999712</v>
      </c>
      <c r="N16" s="39">
        <f>SUM(N7:N15)</f>
        <v>35618855.190000102</v>
      </c>
    </row>
    <row r="17" spans="1:16">
      <c r="A17" s="26" t="s">
        <v>24</v>
      </c>
      <c r="C17" s="16">
        <v>750000</v>
      </c>
      <c r="D17" s="16">
        <v>0</v>
      </c>
      <c r="E17" s="41">
        <f t="shared" si="1"/>
        <v>750000</v>
      </c>
      <c r="F17" s="41">
        <f>+'[1]I HCD enero'!D16+'[1]I HCD febrero'!D16+'[1]I HCD marzo'!D16+'[1]I HCD abril'!D17+'[1]I HCD mayo'!D17+'[1]I HCD junio'!D17+'[1]I HCD julio'!D17+'[1]I HCD agosto'!D17+'[1]I HCD sept'!D16+'[1]I HCD oct'!D16+'[1]I HCD nov'!D16+'[1]I HCD dic'!D17</f>
        <v>650723.12</v>
      </c>
      <c r="I17" s="25"/>
      <c r="K17" s="7"/>
    </row>
    <row r="18" spans="1:16">
      <c r="A18" s="26" t="s">
        <v>25</v>
      </c>
      <c r="C18" s="16">
        <v>1406300</v>
      </c>
      <c r="D18" s="16">
        <v>0</v>
      </c>
      <c r="E18" s="41">
        <f t="shared" si="1"/>
        <v>1406300</v>
      </c>
      <c r="F18" s="41">
        <f>+'[1]I HCD enero'!D17+'[1]I HCD febrero'!D17+'[1]I HCD marzo'!D17+'[1]I HCD abril'!D18+'[1]I HCD mayo'!D18+'[1]I HCD junio'!D18+'[1]I HCD julio'!D18+'[1]I HCD agosto'!D18+'[1]I HCD sept'!D17+'[1]I HCD oct'!D17+'[1]I HCD nov'!D17+'[1]I HCD dic'!D18</f>
        <v>1616134.9499999997</v>
      </c>
      <c r="I18" s="25" t="s">
        <v>5</v>
      </c>
      <c r="K18" s="7"/>
      <c r="L18" s="7"/>
    </row>
    <row r="19" spans="1:16">
      <c r="A19" s="26" t="s">
        <v>27</v>
      </c>
      <c r="C19" s="16">
        <v>3100000</v>
      </c>
      <c r="D19" s="16"/>
      <c r="E19" s="41">
        <f t="shared" si="1"/>
        <v>3100000</v>
      </c>
      <c r="F19" s="41">
        <f>+'[1]I HCD enero'!D18+'[1]I HCD febrero'!D18+'[1]I HCD marzo'!D18+'[1]I HCD abril'!D19+'[1]I HCD mayo'!D19+'[1]I HCD junio'!D19+'[1]I HCD julio'!D19+'[1]I HCD agosto'!D19+'[1]I HCD sept'!D18+'[1]I HCD oct'!D18+'[1]I HCD nov'!D18+'[1]I HCD dic'!D19</f>
        <v>2992644.47</v>
      </c>
      <c r="I19" s="2" t="s">
        <v>28</v>
      </c>
      <c r="K19" s="7"/>
      <c r="M19" s="7"/>
      <c r="N19" s="7">
        <f>'[1]I HCD enero'!K18+'[1]I HCD febrero'!K18+'[1]I HCD marzo'!K18+'[1]I HCD abril'!K19+'[1]I HCD mayo'!K19+'[1]I HCD junio'!K19+'[1]I HCD julio'!K19+'[1]I HCD agosto'!K19+'[1]I HCD sept'!K18+'[1]I HCD oct'!K18+'[1]I HCD nov'!K18+'[1]I HCD dic'!K19</f>
        <v>25974374.910000004</v>
      </c>
      <c r="O19" s="7"/>
      <c r="P19" s="7"/>
    </row>
    <row r="20" spans="1:16">
      <c r="A20" s="26" t="s">
        <v>29</v>
      </c>
      <c r="C20" s="16">
        <v>200000</v>
      </c>
      <c r="D20" s="16"/>
      <c r="E20" s="41">
        <f t="shared" si="1"/>
        <v>200000</v>
      </c>
      <c r="F20" s="41">
        <f>+'[1]I HCD enero'!D19+'[1]I HCD febrero'!D19+'[1]I HCD marzo'!D19+'[1]I HCD abril'!D20+'[1]I HCD mayo'!D20+'[1]I HCD junio'!D20+'[1]I HCD julio'!D20+'[1]I HCD agosto'!D20+'[1]I HCD sept'!D19+'[1]I HCD oct'!D19+'[1]I HCD nov'!D19+'[1]I HCD dic'!D20</f>
        <v>281589.81000000006</v>
      </c>
      <c r="I20" s="2" t="s">
        <v>101</v>
      </c>
      <c r="L20" s="7"/>
      <c r="M20" s="7"/>
      <c r="N20" s="7">
        <f>+'[1]I HCD enero'!K19+'[1]I HCD febrero'!K19+'[1]I HCD marzo'!K19+'[1]I HCD abril'!K20+'[1]I HCD mayo'!K20+'[1]I HCD junio'!K20+'[1]I HCD julio'!K20+'[1]I HCD agosto'!K20+'[1]I HCD sept'!K19+'[1]I HCD oct'!K19+'[1]I HCD nov'!K19+'[1]I HCD dic'!K20</f>
        <v>10108695.34</v>
      </c>
      <c r="O20" s="7"/>
    </row>
    <row r="21" spans="1:16">
      <c r="A21" s="26" t="s">
        <v>31</v>
      </c>
      <c r="C21" s="16">
        <v>290000</v>
      </c>
      <c r="D21" s="16"/>
      <c r="E21" s="41">
        <f t="shared" si="1"/>
        <v>290000</v>
      </c>
      <c r="F21" s="41">
        <f>+'[1]I HCD enero'!D20+'[1]I HCD febrero'!D20+'[1]I HCD marzo'!D20+'[1]I HCD abril'!D21+'[1]I HCD mayo'!D21+'[1]I HCD junio'!D21+'[1]I HCD julio'!D21+'[1]I HCD agosto'!D21+'[1]I HCD sept'!D20+'[1]I HCD oct'!D20+'[1]I HCD nov'!D20+'[1]I HCD dic'!D21</f>
        <v>239132</v>
      </c>
      <c r="I21" s="2" t="s">
        <v>32</v>
      </c>
      <c r="L21" s="7"/>
      <c r="M21" s="45"/>
      <c r="N21" s="39">
        <f>+L16+N19+N20</f>
        <v>481803465.81</v>
      </c>
      <c r="P21" s="7"/>
    </row>
    <row r="22" spans="1:16">
      <c r="A22" s="26" t="s">
        <v>33</v>
      </c>
      <c r="C22" s="16">
        <v>150000</v>
      </c>
      <c r="D22" s="16"/>
      <c r="E22" s="41">
        <f t="shared" si="1"/>
        <v>150000</v>
      </c>
      <c r="F22" s="41">
        <f>+'[1]I HCD enero'!D21+'[1]I HCD febrero'!D21+'[1]I HCD marzo'!D21+'[1]I HCD abril'!D22+'[1]I HCD mayo'!D22+'[1]I HCD junio'!D22+'[1]I HCD julio'!D22+'[1]I HCD agosto'!D22+'[1]I HCD sept'!D21+'[1]I HCD oct'!D21+'[1]I HCD nov'!D21+'[1]I HCD dic'!D22</f>
        <v>134740</v>
      </c>
      <c r="M22" s="45"/>
      <c r="P22" s="7"/>
    </row>
    <row r="23" spans="1:16">
      <c r="A23" s="26" t="s">
        <v>34</v>
      </c>
      <c r="C23" s="16">
        <v>2000</v>
      </c>
      <c r="D23" s="16"/>
      <c r="E23" s="41">
        <f t="shared" si="1"/>
        <v>2000</v>
      </c>
      <c r="F23" s="41">
        <f>+'[1]I HCD enero'!D22+'[1]I HCD febrero'!D22+'[1]I HCD marzo'!D22+'[1]I HCD abril'!D23+'[1]I HCD mayo'!D23+'[1]I HCD junio'!D23+'[1]I HCD julio'!D23+'[1]I HCD agosto'!D23+'[1]I HCD sept'!D22+'[1]I HCD oct'!D22+'[1]I HCD nov'!D22+'[1]I HCD dic'!D23</f>
        <v>0</v>
      </c>
      <c r="I23" s="25" t="s">
        <v>102</v>
      </c>
      <c r="M23" s="7"/>
      <c r="N23" s="7"/>
    </row>
    <row r="24" spans="1:16">
      <c r="A24" s="26" t="s">
        <v>35</v>
      </c>
      <c r="C24" s="16">
        <v>16000000</v>
      </c>
      <c r="D24" s="16">
        <v>0</v>
      </c>
      <c r="E24" s="41">
        <f t="shared" si="1"/>
        <v>16000000</v>
      </c>
      <c r="F24" s="41">
        <f>+'[1]I HCD enero'!D23+'[1]I HCD febrero'!D23+'[1]I HCD marzo'!D23+'[1]I HCD abril'!D24+'[1]I HCD mayo'!D24+'[1]I HCD junio'!D24+'[1]I HCD julio'!D24+'[1]I HCD agosto'!D24+'[1]I HCD sept'!D23+'[1]I HCD oct'!D23+'[1]I HCD nov'!D23+'[1]I HCD dic'!D24</f>
        <v>4315385.1700000009</v>
      </c>
      <c r="I24" s="2" t="s">
        <v>39</v>
      </c>
      <c r="L24" s="54">
        <v>0</v>
      </c>
    </row>
    <row r="25" spans="1:16">
      <c r="A25" s="26" t="s">
        <v>38</v>
      </c>
      <c r="C25" s="16">
        <v>1500000</v>
      </c>
      <c r="D25" s="16"/>
      <c r="E25" s="41">
        <f t="shared" si="1"/>
        <v>1500000</v>
      </c>
      <c r="F25" s="41">
        <f>+'[1]I HCD enero'!D24+'[1]I HCD febrero'!D24+'[1]I HCD marzo'!D24+'[1]I HCD abril'!D25+'[1]I HCD mayo'!D25+'[1]I HCD junio'!D25+'[1]I HCD julio'!D25+'[1]I HCD agosto'!D25+'[1]I HCD sept'!D24+'[1]I HCD oct'!D24+'[1]I HCD nov'!D24+'[1]I HCD dic'!D25</f>
        <v>1711855.02</v>
      </c>
      <c r="I25" s="2" t="s">
        <v>41</v>
      </c>
      <c r="K25" s="7"/>
      <c r="L25" s="54">
        <v>0</v>
      </c>
      <c r="M25" s="7"/>
    </row>
    <row r="26" spans="1:16">
      <c r="A26" s="26" t="s">
        <v>40</v>
      </c>
      <c r="C26" s="16">
        <v>600000</v>
      </c>
      <c r="D26" s="16"/>
      <c r="E26" s="41">
        <f t="shared" si="1"/>
        <v>600000</v>
      </c>
      <c r="F26" s="41">
        <f>+'[1]I HCD enero'!D25+'[1]I HCD febrero'!D25+'[1]I HCD marzo'!D25+'[1]I HCD abril'!D26+'[1]I HCD mayo'!D26+'[1]I HCD junio'!D26+'[1]I HCD julio'!D26+'[1]I HCD agosto'!D26+'[1]I HCD sept'!D25+'[1]I HCD oct'!D25+'[1]I HCD nov'!D25+'[1]I HCD dic'!D26</f>
        <v>521175.66999999993</v>
      </c>
      <c r="I26" s="2" t="s">
        <v>43</v>
      </c>
      <c r="K26" s="7"/>
      <c r="L26" s="54">
        <v>0</v>
      </c>
      <c r="M26" s="7"/>
    </row>
    <row r="27" spans="1:16">
      <c r="A27" s="26" t="s">
        <v>42</v>
      </c>
      <c r="C27" s="16">
        <v>2000000</v>
      </c>
      <c r="D27" s="16"/>
      <c r="E27" s="41">
        <f t="shared" si="1"/>
        <v>2000000</v>
      </c>
      <c r="F27" s="41">
        <f>+'[1]I HCD enero'!D26+'[1]I HCD febrero'!D26+'[1]I HCD marzo'!D26+'[1]I HCD abril'!D27+'[1]I HCD mayo'!D27+'[1]I HCD junio'!D27+'[1]I HCD julio'!D27+'[1]I HCD agosto'!D27+'[1]I HCD sept'!D26+'[1]I HCD oct'!D26+'[1]I HCD nov'!D26+'[1]I HCD dic'!D27</f>
        <v>1789083.1899999997</v>
      </c>
      <c r="I27" s="2" t="s">
        <v>45</v>
      </c>
      <c r="K27" s="7"/>
      <c r="L27" s="7">
        <f>8918867.49</f>
        <v>8918867.4900000002</v>
      </c>
      <c r="M27" s="7"/>
      <c r="N27" s="7"/>
    </row>
    <row r="28" spans="1:16">
      <c r="A28" s="26" t="s">
        <v>46</v>
      </c>
      <c r="C28" s="16">
        <v>11000000</v>
      </c>
      <c r="D28" s="16">
        <v>0</v>
      </c>
      <c r="E28" s="41">
        <f t="shared" si="1"/>
        <v>11000000</v>
      </c>
      <c r="F28" s="41">
        <f>+'[1]I HCD enero'!D28+'[1]I HCD febrero'!D28+'[1]I HCD marzo'!D28+'[1]I HCD abril'!D29+'[1]I HCD mayo'!D29+'[1]I HCD junio'!D29+'[1]I HCD julio'!D29+'[1]I HCD agosto'!D29+'[1]I HCD sept'!D28+'[1]I HCD oct'!D28+'[1]I HCD nov'!D28+'[1]I HCD dic'!D29</f>
        <v>13696650.189999999</v>
      </c>
      <c r="I28" s="2" t="s">
        <v>47</v>
      </c>
      <c r="K28" s="7"/>
      <c r="L28" s="7">
        <v>83153.02</v>
      </c>
      <c r="M28" s="7"/>
    </row>
    <row r="29" spans="1:16">
      <c r="A29" s="26" t="s">
        <v>48</v>
      </c>
      <c r="C29" s="16">
        <v>400000</v>
      </c>
      <c r="D29" s="16"/>
      <c r="E29" s="41">
        <f t="shared" si="1"/>
        <v>400000</v>
      </c>
      <c r="F29" s="41">
        <f>+'[1]I HCD enero'!D29+'[1]I HCD febrero'!D29+'[1]I HCD marzo'!D29+'[1]I HCD abril'!D30+'[1]I HCD mayo'!D30+'[1]I HCD junio'!D30+'[1]I HCD julio'!D30+'[1]I HCD agosto'!D30+'[1]I HCD sept'!D29+'[1]I HCD oct'!D29+'[1]I HCD nov'!D29+'[1]I HCD dic'!D30</f>
        <v>1151862.1800000002</v>
      </c>
      <c r="I29" s="2" t="s">
        <v>49</v>
      </c>
      <c r="K29" s="7"/>
      <c r="L29" s="7">
        <v>4148.76</v>
      </c>
      <c r="M29" s="7"/>
    </row>
    <row r="30" spans="1:16">
      <c r="A30" s="26" t="s">
        <v>50</v>
      </c>
      <c r="C30" s="16">
        <v>0</v>
      </c>
      <c r="D30" s="16"/>
      <c r="E30" s="41">
        <v>0</v>
      </c>
      <c r="F30" s="41">
        <f>+'[1]I HCD enero'!D30+'[1]I HCD febrero'!D30+'[1]I HCD marzo'!D30+'[1]I HCD abril'!D31+'[1]I HCD mayo'!D31+'[1]I HCD junio'!D31+'[1]I HCD julio'!D31+'[1]I HCD agosto'!D31+'[1]I HCD sept'!D30+'[1]I HCD oct'!D30+'[1]I HCD nov'!D30+'[1]I HCD dic'!D31</f>
        <v>21232017.600000001</v>
      </c>
      <c r="I30" s="2" t="s">
        <v>51</v>
      </c>
      <c r="K30" s="45"/>
      <c r="L30" s="45">
        <v>7028.31</v>
      </c>
      <c r="M30" s="7"/>
    </row>
    <row r="31" spans="1:16">
      <c r="A31" s="26" t="s">
        <v>52</v>
      </c>
      <c r="C31" s="16">
        <v>0</v>
      </c>
      <c r="D31" s="16">
        <v>14803566.12000002</v>
      </c>
      <c r="E31" s="41">
        <f>+C31+D31</f>
        <v>14803566.12000002</v>
      </c>
      <c r="F31" s="41">
        <v>0</v>
      </c>
      <c r="I31" s="2" t="s">
        <v>53</v>
      </c>
      <c r="K31" s="45"/>
      <c r="L31" s="45">
        <v>935048.07</v>
      </c>
      <c r="M31" s="45"/>
      <c r="N31" s="45"/>
    </row>
    <row r="32" spans="1:16">
      <c r="A32" s="26" t="s">
        <v>54</v>
      </c>
      <c r="C32" s="16">
        <v>0</v>
      </c>
      <c r="D32" s="16">
        <f>2512660.12+16768284.99</f>
        <v>19280945.109999999</v>
      </c>
      <c r="E32" s="41">
        <f t="shared" si="1"/>
        <v>19280945.109999999</v>
      </c>
      <c r="F32" s="41">
        <f>+'[1]I HCD enero'!D32+'[1]I HCD febrero'!D32+'[1]I HCD marzo'!D32+'[1]I HCD abril'!D33+'[1]I HCD mayo'!D33+'[1]I HCD junio'!D33+'[1]I HCD julio'!D33+'[1]I HCD agosto'!D32+'[1]I HCD sept'!D32+'[1]I HCD oct'!D32+'[1]I HCD nov'!D32+'[1]I HCD dic'!D33</f>
        <v>15976816.75</v>
      </c>
      <c r="G32" s="16"/>
      <c r="I32" s="2" t="s">
        <v>55</v>
      </c>
      <c r="K32" s="45"/>
      <c r="L32" s="45">
        <v>5254.67</v>
      </c>
      <c r="M32" s="45"/>
      <c r="N32" s="45"/>
    </row>
    <row r="33" spans="1:14">
      <c r="A33" s="26" t="s">
        <v>56</v>
      </c>
      <c r="C33" s="16">
        <v>40333181</v>
      </c>
      <c r="D33" s="16">
        <v>15000000</v>
      </c>
      <c r="E33" s="41">
        <f t="shared" si="1"/>
        <v>55333181</v>
      </c>
      <c r="F33" s="56">
        <f>+'[1]I HCD enero'!D33+'[1]I HCD febrero'!D33+'[1]I HCD marzo'!D33+'[1]I HCD abril'!D34+'[1]I HCD mayo'!D34+'[1]I HCD junio'!D34+'[1]I HCD julio'!D34+'[1]I HCD agosto'!D33+'[1]I HCD sept'!D33+'[1]I HCD oct'!D33+'[1]I HCD nov'!D33+'[1]I HCD dic'!D34</f>
        <v>63501144.540000007</v>
      </c>
      <c r="I33" s="2" t="s">
        <v>81</v>
      </c>
      <c r="K33" s="7"/>
      <c r="L33" s="7">
        <v>859608.56</v>
      </c>
      <c r="M33" s="47"/>
      <c r="N33" s="54"/>
    </row>
    <row r="34" spans="1:14">
      <c r="A34" s="26" t="s">
        <v>58</v>
      </c>
      <c r="C34" s="56">
        <v>184699814</v>
      </c>
      <c r="D34" s="16">
        <v>73000000</v>
      </c>
      <c r="E34" s="56">
        <f t="shared" si="1"/>
        <v>257699814</v>
      </c>
      <c r="F34" s="56">
        <f>+'[1]I HCD enero'!D34+'[1]I HCD febrero'!D34+'[1]I HCD marzo'!D34+'[1]I HCD abril'!D35+'[1]I HCD mayo'!D35+'[1]I HCD junio'!D35+'[1]I HCD julio'!D35+'[1]I HCD agosto'!D34+'[1]I HCD sept'!D34+'[1]I HCD oct'!D34+'[1]I HCD nov'!D34+'[1]I HCD dic'!D35</f>
        <v>239520215.56</v>
      </c>
      <c r="I34" s="2" t="s">
        <v>59</v>
      </c>
      <c r="L34" s="7">
        <v>26000000</v>
      </c>
    </row>
    <row r="35" spans="1:14">
      <c r="A35" s="26" t="s">
        <v>69</v>
      </c>
      <c r="C35" s="16">
        <v>0</v>
      </c>
      <c r="D35" s="16">
        <v>9766.23</v>
      </c>
      <c r="E35" s="41">
        <f t="shared" si="1"/>
        <v>9766.23</v>
      </c>
      <c r="F35" s="56">
        <f>'[1]I HCD febrero'!D35+'[1]I HCD marzo'!D35+'[1]I HCD abril'!D36+'[1]I HCD mayo'!D36+'[1]I HCD junio'!D36+'[1]I HCD julio'!D36+'[1]I HCD agosto'!D35+'[1]I HCD sept'!D35+'[1]I HCD oct'!D35+'[1]I HCD nov'!D35+'[1]I HCD dic'!D36</f>
        <v>0</v>
      </c>
      <c r="I35" s="2" t="s">
        <v>103</v>
      </c>
      <c r="L35" s="7">
        <v>7552672</v>
      </c>
      <c r="M35" s="42"/>
      <c r="N35" s="57"/>
    </row>
    <row r="36" spans="1:14">
      <c r="A36" s="26" t="s">
        <v>60</v>
      </c>
      <c r="C36" s="16">
        <v>0</v>
      </c>
      <c r="D36" s="45">
        <v>86317620.370000005</v>
      </c>
      <c r="E36" s="56">
        <f t="shared" si="1"/>
        <v>86317620.370000005</v>
      </c>
      <c r="F36" s="56">
        <f>[1]INGRESOS!T61</f>
        <v>30636624.329999998</v>
      </c>
      <c r="G36" s="56"/>
      <c r="I36" s="2" t="s">
        <v>63</v>
      </c>
      <c r="L36" s="58">
        <f>SUM(L24:L35)</f>
        <v>44365780.880000003</v>
      </c>
      <c r="M36" s="44"/>
      <c r="N36" s="58">
        <f>L36</f>
        <v>44365780.880000003</v>
      </c>
    </row>
    <row r="37" spans="1:14">
      <c r="A37" s="26" t="s">
        <v>62</v>
      </c>
      <c r="C37" s="16">
        <v>50000</v>
      </c>
      <c r="D37" s="45"/>
      <c r="E37" s="56">
        <f t="shared" si="1"/>
        <v>50000</v>
      </c>
      <c r="F37" s="41">
        <f>+'[1]I HCD enero'!D36+'[1]I HCD febrero'!D37+'[1]I HCD marzo'!D37+'[1]I HCD abril'!D38+'[1]I HCD mayo'!D38+'[1]I HCD junio'!D38+'[1]I HCD julio'!D38+'[1]I HCD agosto'!D37+'[1]I HCD sept'!D37+'[1]I HCD oct'!D37+'[1]I HCD nov'!D37+'[1]I HCD dic'!D38</f>
        <v>63507.14</v>
      </c>
      <c r="G37" s="56"/>
      <c r="L37" s="54"/>
      <c r="M37" s="47"/>
      <c r="N37" s="54"/>
    </row>
    <row r="38" spans="1:14">
      <c r="A38" s="26" t="s">
        <v>77</v>
      </c>
      <c r="C38" s="16">
        <v>120000</v>
      </c>
      <c r="E38" s="41">
        <f t="shared" si="1"/>
        <v>120000</v>
      </c>
      <c r="F38" s="41">
        <f>'[1]I HCD mayo'!D39+'[1]I HCD junio'!D39+'[1]I HCD julio'!D39+'[1]I HCD agosto'!D38+'[1]I HCD sept'!D38+'[1]I HCD oct'!D38+'[1]I HCD nov'!D38+'[1]I HCD dic'!D39</f>
        <v>78557.38</v>
      </c>
      <c r="G38" s="7"/>
    </row>
    <row r="39" spans="1:14">
      <c r="A39" s="2" t="s">
        <v>64</v>
      </c>
      <c r="C39" s="39">
        <f>SUM(C8:C38)</f>
        <v>276655295</v>
      </c>
      <c r="D39" s="39">
        <f>SUM(D8:D38)</f>
        <v>208411897.83000004</v>
      </c>
      <c r="E39" s="39">
        <f>SUM(E8:E38)</f>
        <v>485067192.83000004</v>
      </c>
      <c r="F39" s="39">
        <f>SUM(F8:F38)</f>
        <v>417712643.71999997</v>
      </c>
      <c r="G39" s="39">
        <f>F39</f>
        <v>417712643.71999997</v>
      </c>
    </row>
    <row r="41" spans="1:14">
      <c r="A41" s="25" t="s">
        <v>5</v>
      </c>
      <c r="D41" s="16"/>
    </row>
    <row r="42" spans="1:14">
      <c r="A42" s="2" t="s">
        <v>65</v>
      </c>
      <c r="E42" s="7"/>
      <c r="G42" s="7">
        <f>'[1]I HCD enero'!E40+'[1]I HCD febrero'!E41+'[1]I HCD marzo'!E40+'[1]I HCD abril'!E41+'[1]I HCD mayo'!E42+'[1]I HCD junio'!E42+'[1]I HCD julio'!E43+'[1]I HCD agosto'!E42+'[1]I HCD sept'!E41+'[1]I HCD oct'!E41+'[1]I HCD nov'!E42+'[1]I HCD dic'!E43</f>
        <v>27430270.240000002</v>
      </c>
    </row>
    <row r="43" spans="1:14">
      <c r="E43" s="7"/>
    </row>
    <row r="44" spans="1:14">
      <c r="A44" s="2" t="s">
        <v>66</v>
      </c>
      <c r="G44" s="40">
        <f>G4+G39+G42</f>
        <v>526169246.69</v>
      </c>
      <c r="I44" s="2" t="s">
        <v>67</v>
      </c>
      <c r="M44" s="59"/>
      <c r="N44" s="40">
        <f>N21+N36</f>
        <v>526169246.69</v>
      </c>
    </row>
    <row r="45" spans="1:14">
      <c r="E45" s="7"/>
    </row>
    <row r="46" spans="1:14">
      <c r="I46" s="22">
        <f>G44-N44</f>
        <v>0</v>
      </c>
    </row>
    <row r="47" spans="1:14">
      <c r="G47" s="16"/>
    </row>
    <row r="48" spans="1:14">
      <c r="G48" s="16"/>
    </row>
    <row r="49" spans="6:9">
      <c r="F49" s="7"/>
      <c r="G49" s="16"/>
    </row>
    <row r="50" spans="6:9">
      <c r="F50" s="7"/>
      <c r="G50" s="16"/>
      <c r="I50" s="16"/>
    </row>
    <row r="51" spans="6:9">
      <c r="G51" s="16"/>
    </row>
    <row r="52" spans="6:9">
      <c r="G52" s="16"/>
      <c r="I52" s="22"/>
    </row>
    <row r="53" spans="6:9">
      <c r="G53" s="16"/>
    </row>
    <row r="54" spans="6:9">
      <c r="G54" s="16"/>
    </row>
    <row r="55" spans="6:9">
      <c r="G55" s="16"/>
    </row>
    <row r="56" spans="6:9">
      <c r="G56" s="16"/>
    </row>
    <row r="57" spans="6:9">
      <c r="G57" s="16"/>
    </row>
    <row r="58" spans="6:9">
      <c r="G58" s="16"/>
    </row>
    <row r="59" spans="6:9">
      <c r="G59" s="16"/>
    </row>
  </sheetData>
  <pageMargins left="0" right="0" top="0.39370078740157483" bottom="0" header="0" footer="0"/>
  <pageSetup paperSize="9" scale="70" orientation="landscape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N66"/>
  <sheetViews>
    <sheetView workbookViewId="0">
      <selection activeCell="E50" sqref="E50"/>
    </sheetView>
  </sheetViews>
  <sheetFormatPr baseColWidth="10" defaultRowHeight="12.75"/>
  <cols>
    <col min="1" max="1" width="20.5703125" style="2" customWidth="1"/>
    <col min="2" max="2" width="11.42578125" style="2"/>
    <col min="3" max="3" width="10.42578125" style="2" customWidth="1"/>
    <col min="4" max="4" width="13.140625" style="2" customWidth="1"/>
    <col min="5" max="5" width="13.42578125" style="2" customWidth="1"/>
    <col min="6" max="6" width="2" style="2" customWidth="1"/>
    <col min="7" max="7" width="24.42578125" style="2" customWidth="1"/>
    <col min="8" max="8" width="10.85546875" style="2" customWidth="1"/>
    <col min="9" max="9" width="13.85546875" style="2" customWidth="1"/>
    <col min="10" max="10" width="9.85546875" style="2" customWidth="1"/>
    <col min="11" max="11" width="13.5703125" style="2" customWidth="1"/>
    <col min="12" max="256" width="11.42578125" style="2"/>
    <col min="257" max="257" width="20.5703125" style="2" customWidth="1"/>
    <col min="258" max="258" width="11.42578125" style="2"/>
    <col min="259" max="259" width="10.42578125" style="2" customWidth="1"/>
    <col min="260" max="260" width="13.140625" style="2" customWidth="1"/>
    <col min="261" max="261" width="13.42578125" style="2" customWidth="1"/>
    <col min="262" max="262" width="2" style="2" customWidth="1"/>
    <col min="263" max="263" width="24.42578125" style="2" customWidth="1"/>
    <col min="264" max="264" width="10.85546875" style="2" customWidth="1"/>
    <col min="265" max="265" width="13.85546875" style="2" customWidth="1"/>
    <col min="266" max="266" width="9.85546875" style="2" customWidth="1"/>
    <col min="267" max="267" width="13.5703125" style="2" customWidth="1"/>
    <col min="268" max="512" width="11.42578125" style="2"/>
    <col min="513" max="513" width="20.5703125" style="2" customWidth="1"/>
    <col min="514" max="514" width="11.42578125" style="2"/>
    <col min="515" max="515" width="10.42578125" style="2" customWidth="1"/>
    <col min="516" max="516" width="13.140625" style="2" customWidth="1"/>
    <col min="517" max="517" width="13.42578125" style="2" customWidth="1"/>
    <col min="518" max="518" width="2" style="2" customWidth="1"/>
    <col min="519" max="519" width="24.42578125" style="2" customWidth="1"/>
    <col min="520" max="520" width="10.85546875" style="2" customWidth="1"/>
    <col min="521" max="521" width="13.85546875" style="2" customWidth="1"/>
    <col min="522" max="522" width="9.85546875" style="2" customWidth="1"/>
    <col min="523" max="523" width="13.5703125" style="2" customWidth="1"/>
    <col min="524" max="768" width="11.42578125" style="2"/>
    <col min="769" max="769" width="20.5703125" style="2" customWidth="1"/>
    <col min="770" max="770" width="11.42578125" style="2"/>
    <col min="771" max="771" width="10.42578125" style="2" customWidth="1"/>
    <col min="772" max="772" width="13.140625" style="2" customWidth="1"/>
    <col min="773" max="773" width="13.42578125" style="2" customWidth="1"/>
    <col min="774" max="774" width="2" style="2" customWidth="1"/>
    <col min="775" max="775" width="24.42578125" style="2" customWidth="1"/>
    <col min="776" max="776" width="10.85546875" style="2" customWidth="1"/>
    <col min="777" max="777" width="13.85546875" style="2" customWidth="1"/>
    <col min="778" max="778" width="9.85546875" style="2" customWidth="1"/>
    <col min="779" max="779" width="13.5703125" style="2" customWidth="1"/>
    <col min="780" max="1024" width="11.42578125" style="2"/>
    <col min="1025" max="1025" width="20.5703125" style="2" customWidth="1"/>
    <col min="1026" max="1026" width="11.42578125" style="2"/>
    <col min="1027" max="1027" width="10.42578125" style="2" customWidth="1"/>
    <col min="1028" max="1028" width="13.140625" style="2" customWidth="1"/>
    <col min="1029" max="1029" width="13.42578125" style="2" customWidth="1"/>
    <col min="1030" max="1030" width="2" style="2" customWidth="1"/>
    <col min="1031" max="1031" width="24.42578125" style="2" customWidth="1"/>
    <col min="1032" max="1032" width="10.85546875" style="2" customWidth="1"/>
    <col min="1033" max="1033" width="13.85546875" style="2" customWidth="1"/>
    <col min="1034" max="1034" width="9.85546875" style="2" customWidth="1"/>
    <col min="1035" max="1035" width="13.5703125" style="2" customWidth="1"/>
    <col min="1036" max="1280" width="11.42578125" style="2"/>
    <col min="1281" max="1281" width="20.5703125" style="2" customWidth="1"/>
    <col min="1282" max="1282" width="11.42578125" style="2"/>
    <col min="1283" max="1283" width="10.42578125" style="2" customWidth="1"/>
    <col min="1284" max="1284" width="13.140625" style="2" customWidth="1"/>
    <col min="1285" max="1285" width="13.42578125" style="2" customWidth="1"/>
    <col min="1286" max="1286" width="2" style="2" customWidth="1"/>
    <col min="1287" max="1287" width="24.42578125" style="2" customWidth="1"/>
    <col min="1288" max="1288" width="10.85546875" style="2" customWidth="1"/>
    <col min="1289" max="1289" width="13.85546875" style="2" customWidth="1"/>
    <col min="1290" max="1290" width="9.85546875" style="2" customWidth="1"/>
    <col min="1291" max="1291" width="13.5703125" style="2" customWidth="1"/>
    <col min="1292" max="1536" width="11.42578125" style="2"/>
    <col min="1537" max="1537" width="20.5703125" style="2" customWidth="1"/>
    <col min="1538" max="1538" width="11.42578125" style="2"/>
    <col min="1539" max="1539" width="10.42578125" style="2" customWidth="1"/>
    <col min="1540" max="1540" width="13.140625" style="2" customWidth="1"/>
    <col min="1541" max="1541" width="13.42578125" style="2" customWidth="1"/>
    <col min="1542" max="1542" width="2" style="2" customWidth="1"/>
    <col min="1543" max="1543" width="24.42578125" style="2" customWidth="1"/>
    <col min="1544" max="1544" width="10.85546875" style="2" customWidth="1"/>
    <col min="1545" max="1545" width="13.85546875" style="2" customWidth="1"/>
    <col min="1546" max="1546" width="9.85546875" style="2" customWidth="1"/>
    <col min="1547" max="1547" width="13.5703125" style="2" customWidth="1"/>
    <col min="1548" max="1792" width="11.42578125" style="2"/>
    <col min="1793" max="1793" width="20.5703125" style="2" customWidth="1"/>
    <col min="1794" max="1794" width="11.42578125" style="2"/>
    <col min="1795" max="1795" width="10.42578125" style="2" customWidth="1"/>
    <col min="1796" max="1796" width="13.140625" style="2" customWidth="1"/>
    <col min="1797" max="1797" width="13.42578125" style="2" customWidth="1"/>
    <col min="1798" max="1798" width="2" style="2" customWidth="1"/>
    <col min="1799" max="1799" width="24.42578125" style="2" customWidth="1"/>
    <col min="1800" max="1800" width="10.85546875" style="2" customWidth="1"/>
    <col min="1801" max="1801" width="13.85546875" style="2" customWidth="1"/>
    <col min="1802" max="1802" width="9.85546875" style="2" customWidth="1"/>
    <col min="1803" max="1803" width="13.5703125" style="2" customWidth="1"/>
    <col min="1804" max="2048" width="11.42578125" style="2"/>
    <col min="2049" max="2049" width="20.5703125" style="2" customWidth="1"/>
    <col min="2050" max="2050" width="11.42578125" style="2"/>
    <col min="2051" max="2051" width="10.42578125" style="2" customWidth="1"/>
    <col min="2052" max="2052" width="13.140625" style="2" customWidth="1"/>
    <col min="2053" max="2053" width="13.42578125" style="2" customWidth="1"/>
    <col min="2054" max="2054" width="2" style="2" customWidth="1"/>
    <col min="2055" max="2055" width="24.42578125" style="2" customWidth="1"/>
    <col min="2056" max="2056" width="10.85546875" style="2" customWidth="1"/>
    <col min="2057" max="2057" width="13.85546875" style="2" customWidth="1"/>
    <col min="2058" max="2058" width="9.85546875" style="2" customWidth="1"/>
    <col min="2059" max="2059" width="13.5703125" style="2" customWidth="1"/>
    <col min="2060" max="2304" width="11.42578125" style="2"/>
    <col min="2305" max="2305" width="20.5703125" style="2" customWidth="1"/>
    <col min="2306" max="2306" width="11.42578125" style="2"/>
    <col min="2307" max="2307" width="10.42578125" style="2" customWidth="1"/>
    <col min="2308" max="2308" width="13.140625" style="2" customWidth="1"/>
    <col min="2309" max="2309" width="13.42578125" style="2" customWidth="1"/>
    <col min="2310" max="2310" width="2" style="2" customWidth="1"/>
    <col min="2311" max="2311" width="24.42578125" style="2" customWidth="1"/>
    <col min="2312" max="2312" width="10.85546875" style="2" customWidth="1"/>
    <col min="2313" max="2313" width="13.85546875" style="2" customWidth="1"/>
    <col min="2314" max="2314" width="9.85546875" style="2" customWidth="1"/>
    <col min="2315" max="2315" width="13.5703125" style="2" customWidth="1"/>
    <col min="2316" max="2560" width="11.42578125" style="2"/>
    <col min="2561" max="2561" width="20.5703125" style="2" customWidth="1"/>
    <col min="2562" max="2562" width="11.42578125" style="2"/>
    <col min="2563" max="2563" width="10.42578125" style="2" customWidth="1"/>
    <col min="2564" max="2564" width="13.140625" style="2" customWidth="1"/>
    <col min="2565" max="2565" width="13.42578125" style="2" customWidth="1"/>
    <col min="2566" max="2566" width="2" style="2" customWidth="1"/>
    <col min="2567" max="2567" width="24.42578125" style="2" customWidth="1"/>
    <col min="2568" max="2568" width="10.85546875" style="2" customWidth="1"/>
    <col min="2569" max="2569" width="13.85546875" style="2" customWidth="1"/>
    <col min="2570" max="2570" width="9.85546875" style="2" customWidth="1"/>
    <col min="2571" max="2571" width="13.5703125" style="2" customWidth="1"/>
    <col min="2572" max="2816" width="11.42578125" style="2"/>
    <col min="2817" max="2817" width="20.5703125" style="2" customWidth="1"/>
    <col min="2818" max="2818" width="11.42578125" style="2"/>
    <col min="2819" max="2819" width="10.42578125" style="2" customWidth="1"/>
    <col min="2820" max="2820" width="13.140625" style="2" customWidth="1"/>
    <col min="2821" max="2821" width="13.42578125" style="2" customWidth="1"/>
    <col min="2822" max="2822" width="2" style="2" customWidth="1"/>
    <col min="2823" max="2823" width="24.42578125" style="2" customWidth="1"/>
    <col min="2824" max="2824" width="10.85546875" style="2" customWidth="1"/>
    <col min="2825" max="2825" width="13.85546875" style="2" customWidth="1"/>
    <col min="2826" max="2826" width="9.85546875" style="2" customWidth="1"/>
    <col min="2827" max="2827" width="13.5703125" style="2" customWidth="1"/>
    <col min="2828" max="3072" width="11.42578125" style="2"/>
    <col min="3073" max="3073" width="20.5703125" style="2" customWidth="1"/>
    <col min="3074" max="3074" width="11.42578125" style="2"/>
    <col min="3075" max="3075" width="10.42578125" style="2" customWidth="1"/>
    <col min="3076" max="3076" width="13.140625" style="2" customWidth="1"/>
    <col min="3077" max="3077" width="13.42578125" style="2" customWidth="1"/>
    <col min="3078" max="3078" width="2" style="2" customWidth="1"/>
    <col min="3079" max="3079" width="24.42578125" style="2" customWidth="1"/>
    <col min="3080" max="3080" width="10.85546875" style="2" customWidth="1"/>
    <col min="3081" max="3081" width="13.85546875" style="2" customWidth="1"/>
    <col min="3082" max="3082" width="9.85546875" style="2" customWidth="1"/>
    <col min="3083" max="3083" width="13.5703125" style="2" customWidth="1"/>
    <col min="3084" max="3328" width="11.42578125" style="2"/>
    <col min="3329" max="3329" width="20.5703125" style="2" customWidth="1"/>
    <col min="3330" max="3330" width="11.42578125" style="2"/>
    <col min="3331" max="3331" width="10.42578125" style="2" customWidth="1"/>
    <col min="3332" max="3332" width="13.140625" style="2" customWidth="1"/>
    <col min="3333" max="3333" width="13.42578125" style="2" customWidth="1"/>
    <col min="3334" max="3334" width="2" style="2" customWidth="1"/>
    <col min="3335" max="3335" width="24.42578125" style="2" customWidth="1"/>
    <col min="3336" max="3336" width="10.85546875" style="2" customWidth="1"/>
    <col min="3337" max="3337" width="13.85546875" style="2" customWidth="1"/>
    <col min="3338" max="3338" width="9.85546875" style="2" customWidth="1"/>
    <col min="3339" max="3339" width="13.5703125" style="2" customWidth="1"/>
    <col min="3340" max="3584" width="11.42578125" style="2"/>
    <col min="3585" max="3585" width="20.5703125" style="2" customWidth="1"/>
    <col min="3586" max="3586" width="11.42578125" style="2"/>
    <col min="3587" max="3587" width="10.42578125" style="2" customWidth="1"/>
    <col min="3588" max="3588" width="13.140625" style="2" customWidth="1"/>
    <col min="3589" max="3589" width="13.42578125" style="2" customWidth="1"/>
    <col min="3590" max="3590" width="2" style="2" customWidth="1"/>
    <col min="3591" max="3591" width="24.42578125" style="2" customWidth="1"/>
    <col min="3592" max="3592" width="10.85546875" style="2" customWidth="1"/>
    <col min="3593" max="3593" width="13.85546875" style="2" customWidth="1"/>
    <col min="3594" max="3594" width="9.85546875" style="2" customWidth="1"/>
    <col min="3595" max="3595" width="13.5703125" style="2" customWidth="1"/>
    <col min="3596" max="3840" width="11.42578125" style="2"/>
    <col min="3841" max="3841" width="20.5703125" style="2" customWidth="1"/>
    <col min="3842" max="3842" width="11.42578125" style="2"/>
    <col min="3843" max="3843" width="10.42578125" style="2" customWidth="1"/>
    <col min="3844" max="3844" width="13.140625" style="2" customWidth="1"/>
    <col min="3845" max="3845" width="13.42578125" style="2" customWidth="1"/>
    <col min="3846" max="3846" width="2" style="2" customWidth="1"/>
    <col min="3847" max="3847" width="24.42578125" style="2" customWidth="1"/>
    <col min="3848" max="3848" width="10.85546875" style="2" customWidth="1"/>
    <col min="3849" max="3849" width="13.85546875" style="2" customWidth="1"/>
    <col min="3850" max="3850" width="9.85546875" style="2" customWidth="1"/>
    <col min="3851" max="3851" width="13.5703125" style="2" customWidth="1"/>
    <col min="3852" max="4096" width="11.42578125" style="2"/>
    <col min="4097" max="4097" width="20.5703125" style="2" customWidth="1"/>
    <col min="4098" max="4098" width="11.42578125" style="2"/>
    <col min="4099" max="4099" width="10.42578125" style="2" customWidth="1"/>
    <col min="4100" max="4100" width="13.140625" style="2" customWidth="1"/>
    <col min="4101" max="4101" width="13.42578125" style="2" customWidth="1"/>
    <col min="4102" max="4102" width="2" style="2" customWidth="1"/>
    <col min="4103" max="4103" width="24.42578125" style="2" customWidth="1"/>
    <col min="4104" max="4104" width="10.85546875" style="2" customWidth="1"/>
    <col min="4105" max="4105" width="13.85546875" style="2" customWidth="1"/>
    <col min="4106" max="4106" width="9.85546875" style="2" customWidth="1"/>
    <col min="4107" max="4107" width="13.5703125" style="2" customWidth="1"/>
    <col min="4108" max="4352" width="11.42578125" style="2"/>
    <col min="4353" max="4353" width="20.5703125" style="2" customWidth="1"/>
    <col min="4354" max="4354" width="11.42578125" style="2"/>
    <col min="4355" max="4355" width="10.42578125" style="2" customWidth="1"/>
    <col min="4356" max="4356" width="13.140625" style="2" customWidth="1"/>
    <col min="4357" max="4357" width="13.42578125" style="2" customWidth="1"/>
    <col min="4358" max="4358" width="2" style="2" customWidth="1"/>
    <col min="4359" max="4359" width="24.42578125" style="2" customWidth="1"/>
    <col min="4360" max="4360" width="10.85546875" style="2" customWidth="1"/>
    <col min="4361" max="4361" width="13.85546875" style="2" customWidth="1"/>
    <col min="4362" max="4362" width="9.85546875" style="2" customWidth="1"/>
    <col min="4363" max="4363" width="13.5703125" style="2" customWidth="1"/>
    <col min="4364" max="4608" width="11.42578125" style="2"/>
    <col min="4609" max="4609" width="20.5703125" style="2" customWidth="1"/>
    <col min="4610" max="4610" width="11.42578125" style="2"/>
    <col min="4611" max="4611" width="10.42578125" style="2" customWidth="1"/>
    <col min="4612" max="4612" width="13.140625" style="2" customWidth="1"/>
    <col min="4613" max="4613" width="13.42578125" style="2" customWidth="1"/>
    <col min="4614" max="4614" width="2" style="2" customWidth="1"/>
    <col min="4615" max="4615" width="24.42578125" style="2" customWidth="1"/>
    <col min="4616" max="4616" width="10.85546875" style="2" customWidth="1"/>
    <col min="4617" max="4617" width="13.85546875" style="2" customWidth="1"/>
    <col min="4618" max="4618" width="9.85546875" style="2" customWidth="1"/>
    <col min="4619" max="4619" width="13.5703125" style="2" customWidth="1"/>
    <col min="4620" max="4864" width="11.42578125" style="2"/>
    <col min="4865" max="4865" width="20.5703125" style="2" customWidth="1"/>
    <col min="4866" max="4866" width="11.42578125" style="2"/>
    <col min="4867" max="4867" width="10.42578125" style="2" customWidth="1"/>
    <col min="4868" max="4868" width="13.140625" style="2" customWidth="1"/>
    <col min="4869" max="4869" width="13.42578125" style="2" customWidth="1"/>
    <col min="4870" max="4870" width="2" style="2" customWidth="1"/>
    <col min="4871" max="4871" width="24.42578125" style="2" customWidth="1"/>
    <col min="4872" max="4872" width="10.85546875" style="2" customWidth="1"/>
    <col min="4873" max="4873" width="13.85546875" style="2" customWidth="1"/>
    <col min="4874" max="4874" width="9.85546875" style="2" customWidth="1"/>
    <col min="4875" max="4875" width="13.5703125" style="2" customWidth="1"/>
    <col min="4876" max="5120" width="11.42578125" style="2"/>
    <col min="5121" max="5121" width="20.5703125" style="2" customWidth="1"/>
    <col min="5122" max="5122" width="11.42578125" style="2"/>
    <col min="5123" max="5123" width="10.42578125" style="2" customWidth="1"/>
    <col min="5124" max="5124" width="13.140625" style="2" customWidth="1"/>
    <col min="5125" max="5125" width="13.42578125" style="2" customWidth="1"/>
    <col min="5126" max="5126" width="2" style="2" customWidth="1"/>
    <col min="5127" max="5127" width="24.42578125" style="2" customWidth="1"/>
    <col min="5128" max="5128" width="10.85546875" style="2" customWidth="1"/>
    <col min="5129" max="5129" width="13.85546875" style="2" customWidth="1"/>
    <col min="5130" max="5130" width="9.85546875" style="2" customWidth="1"/>
    <col min="5131" max="5131" width="13.5703125" style="2" customWidth="1"/>
    <col min="5132" max="5376" width="11.42578125" style="2"/>
    <col min="5377" max="5377" width="20.5703125" style="2" customWidth="1"/>
    <col min="5378" max="5378" width="11.42578125" style="2"/>
    <col min="5379" max="5379" width="10.42578125" style="2" customWidth="1"/>
    <col min="5380" max="5380" width="13.140625" style="2" customWidth="1"/>
    <col min="5381" max="5381" width="13.42578125" style="2" customWidth="1"/>
    <col min="5382" max="5382" width="2" style="2" customWidth="1"/>
    <col min="5383" max="5383" width="24.42578125" style="2" customWidth="1"/>
    <col min="5384" max="5384" width="10.85546875" style="2" customWidth="1"/>
    <col min="5385" max="5385" width="13.85546875" style="2" customWidth="1"/>
    <col min="5386" max="5386" width="9.85546875" style="2" customWidth="1"/>
    <col min="5387" max="5387" width="13.5703125" style="2" customWidth="1"/>
    <col min="5388" max="5632" width="11.42578125" style="2"/>
    <col min="5633" max="5633" width="20.5703125" style="2" customWidth="1"/>
    <col min="5634" max="5634" width="11.42578125" style="2"/>
    <col min="5635" max="5635" width="10.42578125" style="2" customWidth="1"/>
    <col min="5636" max="5636" width="13.140625" style="2" customWidth="1"/>
    <col min="5637" max="5637" width="13.42578125" style="2" customWidth="1"/>
    <col min="5638" max="5638" width="2" style="2" customWidth="1"/>
    <col min="5639" max="5639" width="24.42578125" style="2" customWidth="1"/>
    <col min="5640" max="5640" width="10.85546875" style="2" customWidth="1"/>
    <col min="5641" max="5641" width="13.85546875" style="2" customWidth="1"/>
    <col min="5642" max="5642" width="9.85546875" style="2" customWidth="1"/>
    <col min="5643" max="5643" width="13.5703125" style="2" customWidth="1"/>
    <col min="5644" max="5888" width="11.42578125" style="2"/>
    <col min="5889" max="5889" width="20.5703125" style="2" customWidth="1"/>
    <col min="5890" max="5890" width="11.42578125" style="2"/>
    <col min="5891" max="5891" width="10.42578125" style="2" customWidth="1"/>
    <col min="5892" max="5892" width="13.140625" style="2" customWidth="1"/>
    <col min="5893" max="5893" width="13.42578125" style="2" customWidth="1"/>
    <col min="5894" max="5894" width="2" style="2" customWidth="1"/>
    <col min="5895" max="5895" width="24.42578125" style="2" customWidth="1"/>
    <col min="5896" max="5896" width="10.85546875" style="2" customWidth="1"/>
    <col min="5897" max="5897" width="13.85546875" style="2" customWidth="1"/>
    <col min="5898" max="5898" width="9.85546875" style="2" customWidth="1"/>
    <col min="5899" max="5899" width="13.5703125" style="2" customWidth="1"/>
    <col min="5900" max="6144" width="11.42578125" style="2"/>
    <col min="6145" max="6145" width="20.5703125" style="2" customWidth="1"/>
    <col min="6146" max="6146" width="11.42578125" style="2"/>
    <col min="6147" max="6147" width="10.42578125" style="2" customWidth="1"/>
    <col min="6148" max="6148" width="13.140625" style="2" customWidth="1"/>
    <col min="6149" max="6149" width="13.42578125" style="2" customWidth="1"/>
    <col min="6150" max="6150" width="2" style="2" customWidth="1"/>
    <col min="6151" max="6151" width="24.42578125" style="2" customWidth="1"/>
    <col min="6152" max="6152" width="10.85546875" style="2" customWidth="1"/>
    <col min="6153" max="6153" width="13.85546875" style="2" customWidth="1"/>
    <col min="6154" max="6154" width="9.85546875" style="2" customWidth="1"/>
    <col min="6155" max="6155" width="13.5703125" style="2" customWidth="1"/>
    <col min="6156" max="6400" width="11.42578125" style="2"/>
    <col min="6401" max="6401" width="20.5703125" style="2" customWidth="1"/>
    <col min="6402" max="6402" width="11.42578125" style="2"/>
    <col min="6403" max="6403" width="10.42578125" style="2" customWidth="1"/>
    <col min="6404" max="6404" width="13.140625" style="2" customWidth="1"/>
    <col min="6405" max="6405" width="13.42578125" style="2" customWidth="1"/>
    <col min="6406" max="6406" width="2" style="2" customWidth="1"/>
    <col min="6407" max="6407" width="24.42578125" style="2" customWidth="1"/>
    <col min="6408" max="6408" width="10.85546875" style="2" customWidth="1"/>
    <col min="6409" max="6409" width="13.85546875" style="2" customWidth="1"/>
    <col min="6410" max="6410" width="9.85546875" style="2" customWidth="1"/>
    <col min="6411" max="6411" width="13.5703125" style="2" customWidth="1"/>
    <col min="6412" max="6656" width="11.42578125" style="2"/>
    <col min="6657" max="6657" width="20.5703125" style="2" customWidth="1"/>
    <col min="6658" max="6658" width="11.42578125" style="2"/>
    <col min="6659" max="6659" width="10.42578125" style="2" customWidth="1"/>
    <col min="6660" max="6660" width="13.140625" style="2" customWidth="1"/>
    <col min="6661" max="6661" width="13.42578125" style="2" customWidth="1"/>
    <col min="6662" max="6662" width="2" style="2" customWidth="1"/>
    <col min="6663" max="6663" width="24.42578125" style="2" customWidth="1"/>
    <col min="6664" max="6664" width="10.85546875" style="2" customWidth="1"/>
    <col min="6665" max="6665" width="13.85546875" style="2" customWidth="1"/>
    <col min="6666" max="6666" width="9.85546875" style="2" customWidth="1"/>
    <col min="6667" max="6667" width="13.5703125" style="2" customWidth="1"/>
    <col min="6668" max="6912" width="11.42578125" style="2"/>
    <col min="6913" max="6913" width="20.5703125" style="2" customWidth="1"/>
    <col min="6914" max="6914" width="11.42578125" style="2"/>
    <col min="6915" max="6915" width="10.42578125" style="2" customWidth="1"/>
    <col min="6916" max="6916" width="13.140625" style="2" customWidth="1"/>
    <col min="6917" max="6917" width="13.42578125" style="2" customWidth="1"/>
    <col min="6918" max="6918" width="2" style="2" customWidth="1"/>
    <col min="6919" max="6919" width="24.42578125" style="2" customWidth="1"/>
    <col min="6920" max="6920" width="10.85546875" style="2" customWidth="1"/>
    <col min="6921" max="6921" width="13.85546875" style="2" customWidth="1"/>
    <col min="6922" max="6922" width="9.85546875" style="2" customWidth="1"/>
    <col min="6923" max="6923" width="13.5703125" style="2" customWidth="1"/>
    <col min="6924" max="7168" width="11.42578125" style="2"/>
    <col min="7169" max="7169" width="20.5703125" style="2" customWidth="1"/>
    <col min="7170" max="7170" width="11.42578125" style="2"/>
    <col min="7171" max="7171" width="10.42578125" style="2" customWidth="1"/>
    <col min="7172" max="7172" width="13.140625" style="2" customWidth="1"/>
    <col min="7173" max="7173" width="13.42578125" style="2" customWidth="1"/>
    <col min="7174" max="7174" width="2" style="2" customWidth="1"/>
    <col min="7175" max="7175" width="24.42578125" style="2" customWidth="1"/>
    <col min="7176" max="7176" width="10.85546875" style="2" customWidth="1"/>
    <col min="7177" max="7177" width="13.85546875" style="2" customWidth="1"/>
    <col min="7178" max="7178" width="9.85546875" style="2" customWidth="1"/>
    <col min="7179" max="7179" width="13.5703125" style="2" customWidth="1"/>
    <col min="7180" max="7424" width="11.42578125" style="2"/>
    <col min="7425" max="7425" width="20.5703125" style="2" customWidth="1"/>
    <col min="7426" max="7426" width="11.42578125" style="2"/>
    <col min="7427" max="7427" width="10.42578125" style="2" customWidth="1"/>
    <col min="7428" max="7428" width="13.140625" style="2" customWidth="1"/>
    <col min="7429" max="7429" width="13.42578125" style="2" customWidth="1"/>
    <col min="7430" max="7430" width="2" style="2" customWidth="1"/>
    <col min="7431" max="7431" width="24.42578125" style="2" customWidth="1"/>
    <col min="7432" max="7432" width="10.85546875" style="2" customWidth="1"/>
    <col min="7433" max="7433" width="13.85546875" style="2" customWidth="1"/>
    <col min="7434" max="7434" width="9.85546875" style="2" customWidth="1"/>
    <col min="7435" max="7435" width="13.5703125" style="2" customWidth="1"/>
    <col min="7436" max="7680" width="11.42578125" style="2"/>
    <col min="7681" max="7681" width="20.5703125" style="2" customWidth="1"/>
    <col min="7682" max="7682" width="11.42578125" style="2"/>
    <col min="7683" max="7683" width="10.42578125" style="2" customWidth="1"/>
    <col min="7684" max="7684" width="13.140625" style="2" customWidth="1"/>
    <col min="7685" max="7685" width="13.42578125" style="2" customWidth="1"/>
    <col min="7686" max="7686" width="2" style="2" customWidth="1"/>
    <col min="7687" max="7687" width="24.42578125" style="2" customWidth="1"/>
    <col min="7688" max="7688" width="10.85546875" style="2" customWidth="1"/>
    <col min="7689" max="7689" width="13.85546875" style="2" customWidth="1"/>
    <col min="7690" max="7690" width="9.85546875" style="2" customWidth="1"/>
    <col min="7691" max="7691" width="13.5703125" style="2" customWidth="1"/>
    <col min="7692" max="7936" width="11.42578125" style="2"/>
    <col min="7937" max="7937" width="20.5703125" style="2" customWidth="1"/>
    <col min="7938" max="7938" width="11.42578125" style="2"/>
    <col min="7939" max="7939" width="10.42578125" style="2" customWidth="1"/>
    <col min="7940" max="7940" width="13.140625" style="2" customWidth="1"/>
    <col min="7941" max="7941" width="13.42578125" style="2" customWidth="1"/>
    <col min="7942" max="7942" width="2" style="2" customWidth="1"/>
    <col min="7943" max="7943" width="24.42578125" style="2" customWidth="1"/>
    <col min="7944" max="7944" width="10.85546875" style="2" customWidth="1"/>
    <col min="7945" max="7945" width="13.85546875" style="2" customWidth="1"/>
    <col min="7946" max="7946" width="9.85546875" style="2" customWidth="1"/>
    <col min="7947" max="7947" width="13.5703125" style="2" customWidth="1"/>
    <col min="7948" max="8192" width="11.42578125" style="2"/>
    <col min="8193" max="8193" width="20.5703125" style="2" customWidth="1"/>
    <col min="8194" max="8194" width="11.42578125" style="2"/>
    <col min="8195" max="8195" width="10.42578125" style="2" customWidth="1"/>
    <col min="8196" max="8196" width="13.140625" style="2" customWidth="1"/>
    <col min="8197" max="8197" width="13.42578125" style="2" customWidth="1"/>
    <col min="8198" max="8198" width="2" style="2" customWidth="1"/>
    <col min="8199" max="8199" width="24.42578125" style="2" customWidth="1"/>
    <col min="8200" max="8200" width="10.85546875" style="2" customWidth="1"/>
    <col min="8201" max="8201" width="13.85546875" style="2" customWidth="1"/>
    <col min="8202" max="8202" width="9.85546875" style="2" customWidth="1"/>
    <col min="8203" max="8203" width="13.5703125" style="2" customWidth="1"/>
    <col min="8204" max="8448" width="11.42578125" style="2"/>
    <col min="8449" max="8449" width="20.5703125" style="2" customWidth="1"/>
    <col min="8450" max="8450" width="11.42578125" style="2"/>
    <col min="8451" max="8451" width="10.42578125" style="2" customWidth="1"/>
    <col min="8452" max="8452" width="13.140625" style="2" customWidth="1"/>
    <col min="8453" max="8453" width="13.42578125" style="2" customWidth="1"/>
    <col min="8454" max="8454" width="2" style="2" customWidth="1"/>
    <col min="8455" max="8455" width="24.42578125" style="2" customWidth="1"/>
    <col min="8456" max="8456" width="10.85546875" style="2" customWidth="1"/>
    <col min="8457" max="8457" width="13.85546875" style="2" customWidth="1"/>
    <col min="8458" max="8458" width="9.85546875" style="2" customWidth="1"/>
    <col min="8459" max="8459" width="13.5703125" style="2" customWidth="1"/>
    <col min="8460" max="8704" width="11.42578125" style="2"/>
    <col min="8705" max="8705" width="20.5703125" style="2" customWidth="1"/>
    <col min="8706" max="8706" width="11.42578125" style="2"/>
    <col min="8707" max="8707" width="10.42578125" style="2" customWidth="1"/>
    <col min="8708" max="8708" width="13.140625" style="2" customWidth="1"/>
    <col min="8709" max="8709" width="13.42578125" style="2" customWidth="1"/>
    <col min="8710" max="8710" width="2" style="2" customWidth="1"/>
    <col min="8711" max="8711" width="24.42578125" style="2" customWidth="1"/>
    <col min="8712" max="8712" width="10.85546875" style="2" customWidth="1"/>
    <col min="8713" max="8713" width="13.85546875" style="2" customWidth="1"/>
    <col min="8714" max="8714" width="9.85546875" style="2" customWidth="1"/>
    <col min="8715" max="8715" width="13.5703125" style="2" customWidth="1"/>
    <col min="8716" max="8960" width="11.42578125" style="2"/>
    <col min="8961" max="8961" width="20.5703125" style="2" customWidth="1"/>
    <col min="8962" max="8962" width="11.42578125" style="2"/>
    <col min="8963" max="8963" width="10.42578125" style="2" customWidth="1"/>
    <col min="8964" max="8964" width="13.140625" style="2" customWidth="1"/>
    <col min="8965" max="8965" width="13.42578125" style="2" customWidth="1"/>
    <col min="8966" max="8966" width="2" style="2" customWidth="1"/>
    <col min="8967" max="8967" width="24.42578125" style="2" customWidth="1"/>
    <col min="8968" max="8968" width="10.85546875" style="2" customWidth="1"/>
    <col min="8969" max="8969" width="13.85546875" style="2" customWidth="1"/>
    <col min="8970" max="8970" width="9.85546875" style="2" customWidth="1"/>
    <col min="8971" max="8971" width="13.5703125" style="2" customWidth="1"/>
    <col min="8972" max="9216" width="11.42578125" style="2"/>
    <col min="9217" max="9217" width="20.5703125" style="2" customWidth="1"/>
    <col min="9218" max="9218" width="11.42578125" style="2"/>
    <col min="9219" max="9219" width="10.42578125" style="2" customWidth="1"/>
    <col min="9220" max="9220" width="13.140625" style="2" customWidth="1"/>
    <col min="9221" max="9221" width="13.42578125" style="2" customWidth="1"/>
    <col min="9222" max="9222" width="2" style="2" customWidth="1"/>
    <col min="9223" max="9223" width="24.42578125" style="2" customWidth="1"/>
    <col min="9224" max="9224" width="10.85546875" style="2" customWidth="1"/>
    <col min="9225" max="9225" width="13.85546875" style="2" customWidth="1"/>
    <col min="9226" max="9226" width="9.85546875" style="2" customWidth="1"/>
    <col min="9227" max="9227" width="13.5703125" style="2" customWidth="1"/>
    <col min="9228" max="9472" width="11.42578125" style="2"/>
    <col min="9473" max="9473" width="20.5703125" style="2" customWidth="1"/>
    <col min="9474" max="9474" width="11.42578125" style="2"/>
    <col min="9475" max="9475" width="10.42578125" style="2" customWidth="1"/>
    <col min="9476" max="9476" width="13.140625" style="2" customWidth="1"/>
    <col min="9477" max="9477" width="13.42578125" style="2" customWidth="1"/>
    <col min="9478" max="9478" width="2" style="2" customWidth="1"/>
    <col min="9479" max="9479" width="24.42578125" style="2" customWidth="1"/>
    <col min="9480" max="9480" width="10.85546875" style="2" customWidth="1"/>
    <col min="9481" max="9481" width="13.85546875" style="2" customWidth="1"/>
    <col min="9482" max="9482" width="9.85546875" style="2" customWidth="1"/>
    <col min="9483" max="9483" width="13.5703125" style="2" customWidth="1"/>
    <col min="9484" max="9728" width="11.42578125" style="2"/>
    <col min="9729" max="9729" width="20.5703125" style="2" customWidth="1"/>
    <col min="9730" max="9730" width="11.42578125" style="2"/>
    <col min="9731" max="9731" width="10.42578125" style="2" customWidth="1"/>
    <col min="9732" max="9732" width="13.140625" style="2" customWidth="1"/>
    <col min="9733" max="9733" width="13.42578125" style="2" customWidth="1"/>
    <col min="9734" max="9734" width="2" style="2" customWidth="1"/>
    <col min="9735" max="9735" width="24.42578125" style="2" customWidth="1"/>
    <col min="9736" max="9736" width="10.85546875" style="2" customWidth="1"/>
    <col min="9737" max="9737" width="13.85546875" style="2" customWidth="1"/>
    <col min="9738" max="9738" width="9.85546875" style="2" customWidth="1"/>
    <col min="9739" max="9739" width="13.5703125" style="2" customWidth="1"/>
    <col min="9740" max="9984" width="11.42578125" style="2"/>
    <col min="9985" max="9985" width="20.5703125" style="2" customWidth="1"/>
    <col min="9986" max="9986" width="11.42578125" style="2"/>
    <col min="9987" max="9987" width="10.42578125" style="2" customWidth="1"/>
    <col min="9988" max="9988" width="13.140625" style="2" customWidth="1"/>
    <col min="9989" max="9989" width="13.42578125" style="2" customWidth="1"/>
    <col min="9990" max="9990" width="2" style="2" customWidth="1"/>
    <col min="9991" max="9991" width="24.42578125" style="2" customWidth="1"/>
    <col min="9992" max="9992" width="10.85546875" style="2" customWidth="1"/>
    <col min="9993" max="9993" width="13.85546875" style="2" customWidth="1"/>
    <col min="9994" max="9994" width="9.85546875" style="2" customWidth="1"/>
    <col min="9995" max="9995" width="13.5703125" style="2" customWidth="1"/>
    <col min="9996" max="10240" width="11.42578125" style="2"/>
    <col min="10241" max="10241" width="20.5703125" style="2" customWidth="1"/>
    <col min="10242" max="10242" width="11.42578125" style="2"/>
    <col min="10243" max="10243" width="10.42578125" style="2" customWidth="1"/>
    <col min="10244" max="10244" width="13.140625" style="2" customWidth="1"/>
    <col min="10245" max="10245" width="13.42578125" style="2" customWidth="1"/>
    <col min="10246" max="10246" width="2" style="2" customWidth="1"/>
    <col min="10247" max="10247" width="24.42578125" style="2" customWidth="1"/>
    <col min="10248" max="10248" width="10.85546875" style="2" customWidth="1"/>
    <col min="10249" max="10249" width="13.85546875" style="2" customWidth="1"/>
    <col min="10250" max="10250" width="9.85546875" style="2" customWidth="1"/>
    <col min="10251" max="10251" width="13.5703125" style="2" customWidth="1"/>
    <col min="10252" max="10496" width="11.42578125" style="2"/>
    <col min="10497" max="10497" width="20.5703125" style="2" customWidth="1"/>
    <col min="10498" max="10498" width="11.42578125" style="2"/>
    <col min="10499" max="10499" width="10.42578125" style="2" customWidth="1"/>
    <col min="10500" max="10500" width="13.140625" style="2" customWidth="1"/>
    <col min="10501" max="10501" width="13.42578125" style="2" customWidth="1"/>
    <col min="10502" max="10502" width="2" style="2" customWidth="1"/>
    <col min="10503" max="10503" width="24.42578125" style="2" customWidth="1"/>
    <col min="10504" max="10504" width="10.85546875" style="2" customWidth="1"/>
    <col min="10505" max="10505" width="13.85546875" style="2" customWidth="1"/>
    <col min="10506" max="10506" width="9.85546875" style="2" customWidth="1"/>
    <col min="10507" max="10507" width="13.5703125" style="2" customWidth="1"/>
    <col min="10508" max="10752" width="11.42578125" style="2"/>
    <col min="10753" max="10753" width="20.5703125" style="2" customWidth="1"/>
    <col min="10754" max="10754" width="11.42578125" style="2"/>
    <col min="10755" max="10755" width="10.42578125" style="2" customWidth="1"/>
    <col min="10756" max="10756" width="13.140625" style="2" customWidth="1"/>
    <col min="10757" max="10757" width="13.42578125" style="2" customWidth="1"/>
    <col min="10758" max="10758" width="2" style="2" customWidth="1"/>
    <col min="10759" max="10759" width="24.42578125" style="2" customWidth="1"/>
    <col min="10760" max="10760" width="10.85546875" style="2" customWidth="1"/>
    <col min="10761" max="10761" width="13.85546875" style="2" customWidth="1"/>
    <col min="10762" max="10762" width="9.85546875" style="2" customWidth="1"/>
    <col min="10763" max="10763" width="13.5703125" style="2" customWidth="1"/>
    <col min="10764" max="11008" width="11.42578125" style="2"/>
    <col min="11009" max="11009" width="20.5703125" style="2" customWidth="1"/>
    <col min="11010" max="11010" width="11.42578125" style="2"/>
    <col min="11011" max="11011" width="10.42578125" style="2" customWidth="1"/>
    <col min="11012" max="11012" width="13.140625" style="2" customWidth="1"/>
    <col min="11013" max="11013" width="13.42578125" style="2" customWidth="1"/>
    <col min="11014" max="11014" width="2" style="2" customWidth="1"/>
    <col min="11015" max="11015" width="24.42578125" style="2" customWidth="1"/>
    <col min="11016" max="11016" width="10.85546875" style="2" customWidth="1"/>
    <col min="11017" max="11017" width="13.85546875" style="2" customWidth="1"/>
    <col min="11018" max="11018" width="9.85546875" style="2" customWidth="1"/>
    <col min="11019" max="11019" width="13.5703125" style="2" customWidth="1"/>
    <col min="11020" max="11264" width="11.42578125" style="2"/>
    <col min="11265" max="11265" width="20.5703125" style="2" customWidth="1"/>
    <col min="11266" max="11266" width="11.42578125" style="2"/>
    <col min="11267" max="11267" width="10.42578125" style="2" customWidth="1"/>
    <col min="11268" max="11268" width="13.140625" style="2" customWidth="1"/>
    <col min="11269" max="11269" width="13.42578125" style="2" customWidth="1"/>
    <col min="11270" max="11270" width="2" style="2" customWidth="1"/>
    <col min="11271" max="11271" width="24.42578125" style="2" customWidth="1"/>
    <col min="11272" max="11272" width="10.85546875" style="2" customWidth="1"/>
    <col min="11273" max="11273" width="13.85546875" style="2" customWidth="1"/>
    <col min="11274" max="11274" width="9.85546875" style="2" customWidth="1"/>
    <col min="11275" max="11275" width="13.5703125" style="2" customWidth="1"/>
    <col min="11276" max="11520" width="11.42578125" style="2"/>
    <col min="11521" max="11521" width="20.5703125" style="2" customWidth="1"/>
    <col min="11522" max="11522" width="11.42578125" style="2"/>
    <col min="11523" max="11523" width="10.42578125" style="2" customWidth="1"/>
    <col min="11524" max="11524" width="13.140625" style="2" customWidth="1"/>
    <col min="11525" max="11525" width="13.42578125" style="2" customWidth="1"/>
    <col min="11526" max="11526" width="2" style="2" customWidth="1"/>
    <col min="11527" max="11527" width="24.42578125" style="2" customWidth="1"/>
    <col min="11528" max="11528" width="10.85546875" style="2" customWidth="1"/>
    <col min="11529" max="11529" width="13.85546875" style="2" customWidth="1"/>
    <col min="11530" max="11530" width="9.85546875" style="2" customWidth="1"/>
    <col min="11531" max="11531" width="13.5703125" style="2" customWidth="1"/>
    <col min="11532" max="11776" width="11.42578125" style="2"/>
    <col min="11777" max="11777" width="20.5703125" style="2" customWidth="1"/>
    <col min="11778" max="11778" width="11.42578125" style="2"/>
    <col min="11779" max="11779" width="10.42578125" style="2" customWidth="1"/>
    <col min="11780" max="11780" width="13.140625" style="2" customWidth="1"/>
    <col min="11781" max="11781" width="13.42578125" style="2" customWidth="1"/>
    <col min="11782" max="11782" width="2" style="2" customWidth="1"/>
    <col min="11783" max="11783" width="24.42578125" style="2" customWidth="1"/>
    <col min="11784" max="11784" width="10.85546875" style="2" customWidth="1"/>
    <col min="11785" max="11785" width="13.85546875" style="2" customWidth="1"/>
    <col min="11786" max="11786" width="9.85546875" style="2" customWidth="1"/>
    <col min="11787" max="11787" width="13.5703125" style="2" customWidth="1"/>
    <col min="11788" max="12032" width="11.42578125" style="2"/>
    <col min="12033" max="12033" width="20.5703125" style="2" customWidth="1"/>
    <col min="12034" max="12034" width="11.42578125" style="2"/>
    <col min="12035" max="12035" width="10.42578125" style="2" customWidth="1"/>
    <col min="12036" max="12036" width="13.140625" style="2" customWidth="1"/>
    <col min="12037" max="12037" width="13.42578125" style="2" customWidth="1"/>
    <col min="12038" max="12038" width="2" style="2" customWidth="1"/>
    <col min="12039" max="12039" width="24.42578125" style="2" customWidth="1"/>
    <col min="12040" max="12040" width="10.85546875" style="2" customWidth="1"/>
    <col min="12041" max="12041" width="13.85546875" style="2" customWidth="1"/>
    <col min="12042" max="12042" width="9.85546875" style="2" customWidth="1"/>
    <col min="12043" max="12043" width="13.5703125" style="2" customWidth="1"/>
    <col min="12044" max="12288" width="11.42578125" style="2"/>
    <col min="12289" max="12289" width="20.5703125" style="2" customWidth="1"/>
    <col min="12290" max="12290" width="11.42578125" style="2"/>
    <col min="12291" max="12291" width="10.42578125" style="2" customWidth="1"/>
    <col min="12292" max="12292" width="13.140625" style="2" customWidth="1"/>
    <col min="12293" max="12293" width="13.42578125" style="2" customWidth="1"/>
    <col min="12294" max="12294" width="2" style="2" customWidth="1"/>
    <col min="12295" max="12295" width="24.42578125" style="2" customWidth="1"/>
    <col min="12296" max="12296" width="10.85546875" style="2" customWidth="1"/>
    <col min="12297" max="12297" width="13.85546875" style="2" customWidth="1"/>
    <col min="12298" max="12298" width="9.85546875" style="2" customWidth="1"/>
    <col min="12299" max="12299" width="13.5703125" style="2" customWidth="1"/>
    <col min="12300" max="12544" width="11.42578125" style="2"/>
    <col min="12545" max="12545" width="20.5703125" style="2" customWidth="1"/>
    <col min="12546" max="12546" width="11.42578125" style="2"/>
    <col min="12547" max="12547" width="10.42578125" style="2" customWidth="1"/>
    <col min="12548" max="12548" width="13.140625" style="2" customWidth="1"/>
    <col min="12549" max="12549" width="13.42578125" style="2" customWidth="1"/>
    <col min="12550" max="12550" width="2" style="2" customWidth="1"/>
    <col min="12551" max="12551" width="24.42578125" style="2" customWidth="1"/>
    <col min="12552" max="12552" width="10.85546875" style="2" customWidth="1"/>
    <col min="12553" max="12553" width="13.85546875" style="2" customWidth="1"/>
    <col min="12554" max="12554" width="9.85546875" style="2" customWidth="1"/>
    <col min="12555" max="12555" width="13.5703125" style="2" customWidth="1"/>
    <col min="12556" max="12800" width="11.42578125" style="2"/>
    <col min="12801" max="12801" width="20.5703125" style="2" customWidth="1"/>
    <col min="12802" max="12802" width="11.42578125" style="2"/>
    <col min="12803" max="12803" width="10.42578125" style="2" customWidth="1"/>
    <col min="12804" max="12804" width="13.140625" style="2" customWidth="1"/>
    <col min="12805" max="12805" width="13.42578125" style="2" customWidth="1"/>
    <col min="12806" max="12806" width="2" style="2" customWidth="1"/>
    <col min="12807" max="12807" width="24.42578125" style="2" customWidth="1"/>
    <col min="12808" max="12808" width="10.85546875" style="2" customWidth="1"/>
    <col min="12809" max="12809" width="13.85546875" style="2" customWidth="1"/>
    <col min="12810" max="12810" width="9.85546875" style="2" customWidth="1"/>
    <col min="12811" max="12811" width="13.5703125" style="2" customWidth="1"/>
    <col min="12812" max="13056" width="11.42578125" style="2"/>
    <col min="13057" max="13057" width="20.5703125" style="2" customWidth="1"/>
    <col min="13058" max="13058" width="11.42578125" style="2"/>
    <col min="13059" max="13059" width="10.42578125" style="2" customWidth="1"/>
    <col min="13060" max="13060" width="13.140625" style="2" customWidth="1"/>
    <col min="13061" max="13061" width="13.42578125" style="2" customWidth="1"/>
    <col min="13062" max="13062" width="2" style="2" customWidth="1"/>
    <col min="13063" max="13063" width="24.42578125" style="2" customWidth="1"/>
    <col min="13064" max="13064" width="10.85546875" style="2" customWidth="1"/>
    <col min="13065" max="13065" width="13.85546875" style="2" customWidth="1"/>
    <col min="13066" max="13066" width="9.85546875" style="2" customWidth="1"/>
    <col min="13067" max="13067" width="13.5703125" style="2" customWidth="1"/>
    <col min="13068" max="13312" width="11.42578125" style="2"/>
    <col min="13313" max="13313" width="20.5703125" style="2" customWidth="1"/>
    <col min="13314" max="13314" width="11.42578125" style="2"/>
    <col min="13315" max="13315" width="10.42578125" style="2" customWidth="1"/>
    <col min="13316" max="13316" width="13.140625" style="2" customWidth="1"/>
    <col min="13317" max="13317" width="13.42578125" style="2" customWidth="1"/>
    <col min="13318" max="13318" width="2" style="2" customWidth="1"/>
    <col min="13319" max="13319" width="24.42578125" style="2" customWidth="1"/>
    <col min="13320" max="13320" width="10.85546875" style="2" customWidth="1"/>
    <col min="13321" max="13321" width="13.85546875" style="2" customWidth="1"/>
    <col min="13322" max="13322" width="9.85546875" style="2" customWidth="1"/>
    <col min="13323" max="13323" width="13.5703125" style="2" customWidth="1"/>
    <col min="13324" max="13568" width="11.42578125" style="2"/>
    <col min="13569" max="13569" width="20.5703125" style="2" customWidth="1"/>
    <col min="13570" max="13570" width="11.42578125" style="2"/>
    <col min="13571" max="13571" width="10.42578125" style="2" customWidth="1"/>
    <col min="13572" max="13572" width="13.140625" style="2" customWidth="1"/>
    <col min="13573" max="13573" width="13.42578125" style="2" customWidth="1"/>
    <col min="13574" max="13574" width="2" style="2" customWidth="1"/>
    <col min="13575" max="13575" width="24.42578125" style="2" customWidth="1"/>
    <col min="13576" max="13576" width="10.85546875" style="2" customWidth="1"/>
    <col min="13577" max="13577" width="13.85546875" style="2" customWidth="1"/>
    <col min="13578" max="13578" width="9.85546875" style="2" customWidth="1"/>
    <col min="13579" max="13579" width="13.5703125" style="2" customWidth="1"/>
    <col min="13580" max="13824" width="11.42578125" style="2"/>
    <col min="13825" max="13825" width="20.5703125" style="2" customWidth="1"/>
    <col min="13826" max="13826" width="11.42578125" style="2"/>
    <col min="13827" max="13827" width="10.42578125" style="2" customWidth="1"/>
    <col min="13828" max="13828" width="13.140625" style="2" customWidth="1"/>
    <col min="13829" max="13829" width="13.42578125" style="2" customWidth="1"/>
    <col min="13830" max="13830" width="2" style="2" customWidth="1"/>
    <col min="13831" max="13831" width="24.42578125" style="2" customWidth="1"/>
    <col min="13832" max="13832" width="10.85546875" style="2" customWidth="1"/>
    <col min="13833" max="13833" width="13.85546875" style="2" customWidth="1"/>
    <col min="13834" max="13834" width="9.85546875" style="2" customWidth="1"/>
    <col min="13835" max="13835" width="13.5703125" style="2" customWidth="1"/>
    <col min="13836" max="14080" width="11.42578125" style="2"/>
    <col min="14081" max="14081" width="20.5703125" style="2" customWidth="1"/>
    <col min="14082" max="14082" width="11.42578125" style="2"/>
    <col min="14083" max="14083" width="10.42578125" style="2" customWidth="1"/>
    <col min="14084" max="14084" width="13.140625" style="2" customWidth="1"/>
    <col min="14085" max="14085" width="13.42578125" style="2" customWidth="1"/>
    <col min="14086" max="14086" width="2" style="2" customWidth="1"/>
    <col min="14087" max="14087" width="24.42578125" style="2" customWidth="1"/>
    <col min="14088" max="14088" width="10.85546875" style="2" customWidth="1"/>
    <col min="14089" max="14089" width="13.85546875" style="2" customWidth="1"/>
    <col min="14090" max="14090" width="9.85546875" style="2" customWidth="1"/>
    <col min="14091" max="14091" width="13.5703125" style="2" customWidth="1"/>
    <col min="14092" max="14336" width="11.42578125" style="2"/>
    <col min="14337" max="14337" width="20.5703125" style="2" customWidth="1"/>
    <col min="14338" max="14338" width="11.42578125" style="2"/>
    <col min="14339" max="14339" width="10.42578125" style="2" customWidth="1"/>
    <col min="14340" max="14340" width="13.140625" style="2" customWidth="1"/>
    <col min="14341" max="14341" width="13.42578125" style="2" customWidth="1"/>
    <col min="14342" max="14342" width="2" style="2" customWidth="1"/>
    <col min="14343" max="14343" width="24.42578125" style="2" customWidth="1"/>
    <col min="14344" max="14344" width="10.85546875" style="2" customWidth="1"/>
    <col min="14345" max="14345" width="13.85546875" style="2" customWidth="1"/>
    <col min="14346" max="14346" width="9.85546875" style="2" customWidth="1"/>
    <col min="14347" max="14347" width="13.5703125" style="2" customWidth="1"/>
    <col min="14348" max="14592" width="11.42578125" style="2"/>
    <col min="14593" max="14593" width="20.5703125" style="2" customWidth="1"/>
    <col min="14594" max="14594" width="11.42578125" style="2"/>
    <col min="14595" max="14595" width="10.42578125" style="2" customWidth="1"/>
    <col min="14596" max="14596" width="13.140625" style="2" customWidth="1"/>
    <col min="14597" max="14597" width="13.42578125" style="2" customWidth="1"/>
    <col min="14598" max="14598" width="2" style="2" customWidth="1"/>
    <col min="14599" max="14599" width="24.42578125" style="2" customWidth="1"/>
    <col min="14600" max="14600" width="10.85546875" style="2" customWidth="1"/>
    <col min="14601" max="14601" width="13.85546875" style="2" customWidth="1"/>
    <col min="14602" max="14602" width="9.85546875" style="2" customWidth="1"/>
    <col min="14603" max="14603" width="13.5703125" style="2" customWidth="1"/>
    <col min="14604" max="14848" width="11.42578125" style="2"/>
    <col min="14849" max="14849" width="20.5703125" style="2" customWidth="1"/>
    <col min="14850" max="14850" width="11.42578125" style="2"/>
    <col min="14851" max="14851" width="10.42578125" style="2" customWidth="1"/>
    <col min="14852" max="14852" width="13.140625" style="2" customWidth="1"/>
    <col min="14853" max="14853" width="13.42578125" style="2" customWidth="1"/>
    <col min="14854" max="14854" width="2" style="2" customWidth="1"/>
    <col min="14855" max="14855" width="24.42578125" style="2" customWidth="1"/>
    <col min="14856" max="14856" width="10.85546875" style="2" customWidth="1"/>
    <col min="14857" max="14857" width="13.85546875" style="2" customWidth="1"/>
    <col min="14858" max="14858" width="9.85546875" style="2" customWidth="1"/>
    <col min="14859" max="14859" width="13.5703125" style="2" customWidth="1"/>
    <col min="14860" max="15104" width="11.42578125" style="2"/>
    <col min="15105" max="15105" width="20.5703125" style="2" customWidth="1"/>
    <col min="15106" max="15106" width="11.42578125" style="2"/>
    <col min="15107" max="15107" width="10.42578125" style="2" customWidth="1"/>
    <col min="15108" max="15108" width="13.140625" style="2" customWidth="1"/>
    <col min="15109" max="15109" width="13.42578125" style="2" customWidth="1"/>
    <col min="15110" max="15110" width="2" style="2" customWidth="1"/>
    <col min="15111" max="15111" width="24.42578125" style="2" customWidth="1"/>
    <col min="15112" max="15112" width="10.85546875" style="2" customWidth="1"/>
    <col min="15113" max="15113" width="13.85546875" style="2" customWidth="1"/>
    <col min="15114" max="15114" width="9.85546875" style="2" customWidth="1"/>
    <col min="15115" max="15115" width="13.5703125" style="2" customWidth="1"/>
    <col min="15116" max="15360" width="11.42578125" style="2"/>
    <col min="15361" max="15361" width="20.5703125" style="2" customWidth="1"/>
    <col min="15362" max="15362" width="11.42578125" style="2"/>
    <col min="15363" max="15363" width="10.42578125" style="2" customWidth="1"/>
    <col min="15364" max="15364" width="13.140625" style="2" customWidth="1"/>
    <col min="15365" max="15365" width="13.42578125" style="2" customWidth="1"/>
    <col min="15366" max="15366" width="2" style="2" customWidth="1"/>
    <col min="15367" max="15367" width="24.42578125" style="2" customWidth="1"/>
    <col min="15368" max="15368" width="10.85546875" style="2" customWidth="1"/>
    <col min="15369" max="15369" width="13.85546875" style="2" customWidth="1"/>
    <col min="15370" max="15370" width="9.85546875" style="2" customWidth="1"/>
    <col min="15371" max="15371" width="13.5703125" style="2" customWidth="1"/>
    <col min="15372" max="15616" width="11.42578125" style="2"/>
    <col min="15617" max="15617" width="20.5703125" style="2" customWidth="1"/>
    <col min="15618" max="15618" width="11.42578125" style="2"/>
    <col min="15619" max="15619" width="10.42578125" style="2" customWidth="1"/>
    <col min="15620" max="15620" width="13.140625" style="2" customWidth="1"/>
    <col min="15621" max="15621" width="13.42578125" style="2" customWidth="1"/>
    <col min="15622" max="15622" width="2" style="2" customWidth="1"/>
    <col min="15623" max="15623" width="24.42578125" style="2" customWidth="1"/>
    <col min="15624" max="15624" width="10.85546875" style="2" customWidth="1"/>
    <col min="15625" max="15625" width="13.85546875" style="2" customWidth="1"/>
    <col min="15626" max="15626" width="9.85546875" style="2" customWidth="1"/>
    <col min="15627" max="15627" width="13.5703125" style="2" customWidth="1"/>
    <col min="15628" max="15872" width="11.42578125" style="2"/>
    <col min="15873" max="15873" width="20.5703125" style="2" customWidth="1"/>
    <col min="15874" max="15874" width="11.42578125" style="2"/>
    <col min="15875" max="15875" width="10.42578125" style="2" customWidth="1"/>
    <col min="15876" max="15876" width="13.140625" style="2" customWidth="1"/>
    <col min="15877" max="15877" width="13.42578125" style="2" customWidth="1"/>
    <col min="15878" max="15878" width="2" style="2" customWidth="1"/>
    <col min="15879" max="15879" width="24.42578125" style="2" customWidth="1"/>
    <col min="15880" max="15880" width="10.85546875" style="2" customWidth="1"/>
    <col min="15881" max="15881" width="13.85546875" style="2" customWidth="1"/>
    <col min="15882" max="15882" width="9.85546875" style="2" customWidth="1"/>
    <col min="15883" max="15883" width="13.5703125" style="2" customWidth="1"/>
    <col min="15884" max="16128" width="11.42578125" style="2"/>
    <col min="16129" max="16129" width="20.5703125" style="2" customWidth="1"/>
    <col min="16130" max="16130" width="11.42578125" style="2"/>
    <col min="16131" max="16131" width="10.42578125" style="2" customWidth="1"/>
    <col min="16132" max="16132" width="13.140625" style="2" customWidth="1"/>
    <col min="16133" max="16133" width="13.42578125" style="2" customWidth="1"/>
    <col min="16134" max="16134" width="2" style="2" customWidth="1"/>
    <col min="16135" max="16135" width="24.42578125" style="2" customWidth="1"/>
    <col min="16136" max="16136" width="10.85546875" style="2" customWidth="1"/>
    <col min="16137" max="16137" width="13.85546875" style="2" customWidth="1"/>
    <col min="16138" max="16138" width="9.85546875" style="2" customWidth="1"/>
    <col min="16139" max="16139" width="13.5703125" style="2" customWidth="1"/>
    <col min="16140" max="16384" width="11.42578125" style="2"/>
  </cols>
  <sheetData>
    <row r="1" spans="1:11" ht="12.6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 t="s">
        <v>68</v>
      </c>
      <c r="K1" s="1">
        <v>2022</v>
      </c>
    </row>
    <row r="2" spans="1:11" ht="12.6" customHeight="1">
      <c r="A2" s="1" t="s">
        <v>2</v>
      </c>
      <c r="B2" s="1"/>
      <c r="C2" s="1"/>
      <c r="D2" s="3">
        <v>44620</v>
      </c>
      <c r="E2" s="1"/>
      <c r="F2" s="1"/>
      <c r="G2" s="1"/>
      <c r="H2" s="1"/>
      <c r="I2" s="1"/>
      <c r="J2" s="1"/>
      <c r="K2" s="1"/>
    </row>
    <row r="3" spans="1:11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2.6" customHeight="1">
      <c r="A4" s="4" t="s">
        <v>3</v>
      </c>
      <c r="B4" s="1"/>
      <c r="C4" s="3">
        <v>44593</v>
      </c>
      <c r="D4" s="5"/>
      <c r="E4" s="5">
        <v>79686185.469999984</v>
      </c>
      <c r="F4" s="1"/>
      <c r="G4" s="1"/>
      <c r="H4" s="1"/>
      <c r="I4" s="1"/>
      <c r="J4" s="1"/>
      <c r="K4" s="1"/>
    </row>
    <row r="5" spans="1:11" ht="7.5" customHeight="1">
      <c r="A5" s="1"/>
      <c r="B5" s="1"/>
      <c r="C5" s="3"/>
      <c r="D5" s="5"/>
      <c r="E5" s="5"/>
      <c r="F5" s="1"/>
      <c r="G5" s="1"/>
      <c r="H5" s="1"/>
      <c r="I5" s="1"/>
      <c r="J5" s="1"/>
      <c r="K5" s="1"/>
    </row>
    <row r="6" spans="1:11" ht="12.6" customHeight="1">
      <c r="A6" s="4" t="s">
        <v>6</v>
      </c>
      <c r="B6" s="1"/>
      <c r="C6" s="1"/>
      <c r="D6" s="1"/>
      <c r="E6" s="1"/>
      <c r="F6" s="1"/>
      <c r="G6" s="4" t="s">
        <v>4</v>
      </c>
      <c r="H6" s="1"/>
      <c r="I6" s="1"/>
      <c r="J6" s="1"/>
      <c r="K6" s="1"/>
    </row>
    <row r="7" spans="1:11" ht="12.6" customHeight="1">
      <c r="A7" s="1" t="s">
        <v>7</v>
      </c>
      <c r="B7" s="1"/>
      <c r="C7" s="1"/>
      <c r="D7" s="6">
        <v>1185685.68</v>
      </c>
      <c r="E7" s="6"/>
      <c r="F7" s="1"/>
      <c r="G7" s="1"/>
      <c r="H7" s="1"/>
      <c r="I7" s="1"/>
      <c r="J7" s="5"/>
      <c r="K7" s="1"/>
    </row>
    <row r="8" spans="1:11" ht="12.6" customHeight="1">
      <c r="A8" s="1" t="s">
        <v>8</v>
      </c>
      <c r="B8" s="1"/>
      <c r="C8" s="1"/>
      <c r="D8" s="6">
        <v>273499.51</v>
      </c>
      <c r="E8" s="6"/>
      <c r="F8" s="1"/>
      <c r="G8" s="1" t="s">
        <v>9</v>
      </c>
      <c r="H8" s="1"/>
      <c r="I8" s="5">
        <v>7884988.5499999998</v>
      </c>
      <c r="J8" s="1"/>
      <c r="K8" s="5"/>
    </row>
    <row r="9" spans="1:11" ht="12.6" customHeight="1">
      <c r="A9" s="1" t="s">
        <v>10</v>
      </c>
      <c r="B9" s="1"/>
      <c r="C9" s="1"/>
      <c r="D9" s="6">
        <v>0</v>
      </c>
      <c r="E9" s="6"/>
      <c r="F9" s="1"/>
      <c r="G9" s="1" t="s">
        <v>11</v>
      </c>
      <c r="H9" s="1"/>
      <c r="I9" s="5">
        <v>6383608.9100000001</v>
      </c>
      <c r="J9" s="1"/>
      <c r="K9" s="5"/>
    </row>
    <row r="10" spans="1:11" ht="12.6" customHeight="1">
      <c r="A10" s="1" t="s">
        <v>12</v>
      </c>
      <c r="B10" s="1"/>
      <c r="C10" s="1"/>
      <c r="D10" s="6">
        <v>70900</v>
      </c>
      <c r="E10" s="6"/>
      <c r="F10" s="1"/>
      <c r="G10" s="1" t="s">
        <v>13</v>
      </c>
      <c r="H10" s="1"/>
      <c r="I10" s="5">
        <v>0</v>
      </c>
      <c r="J10" s="1"/>
      <c r="K10" s="1"/>
    </row>
    <row r="11" spans="1:11" ht="12.6" customHeight="1">
      <c r="A11" s="1" t="s">
        <v>14</v>
      </c>
      <c r="B11" s="1"/>
      <c r="C11" s="1"/>
      <c r="D11" s="6">
        <v>0</v>
      </c>
      <c r="E11" s="6"/>
      <c r="F11" s="1"/>
      <c r="G11" s="1" t="s">
        <v>15</v>
      </c>
      <c r="H11" s="1"/>
      <c r="I11" s="5">
        <v>1568347.97</v>
      </c>
      <c r="J11" s="1"/>
      <c r="K11" s="5"/>
    </row>
    <row r="12" spans="1:11" ht="12.6" customHeight="1">
      <c r="A12" s="1" t="s">
        <v>16</v>
      </c>
      <c r="B12" s="1"/>
      <c r="C12" s="1"/>
      <c r="D12" s="6">
        <v>0</v>
      </c>
      <c r="E12" s="6"/>
      <c r="F12" s="1"/>
      <c r="G12" s="1" t="s">
        <v>17</v>
      </c>
      <c r="H12" s="1"/>
      <c r="I12" s="5">
        <v>48586.79</v>
      </c>
      <c r="J12" s="1"/>
      <c r="K12" s="1"/>
    </row>
    <row r="13" spans="1:11" ht="12.6" customHeight="1">
      <c r="A13" s="1" t="s">
        <v>18</v>
      </c>
      <c r="B13" s="1"/>
      <c r="C13" s="1"/>
      <c r="D13" s="6">
        <v>0</v>
      </c>
      <c r="E13" s="6"/>
      <c r="F13" s="1"/>
      <c r="G13" s="1" t="s">
        <v>19</v>
      </c>
      <c r="H13" s="1"/>
      <c r="I13" s="5">
        <v>5810396.1600000001</v>
      </c>
      <c r="J13" s="1"/>
      <c r="K13" s="5"/>
    </row>
    <row r="14" spans="1:11" ht="12.6" customHeight="1">
      <c r="A14" s="1" t="s">
        <v>20</v>
      </c>
      <c r="B14" s="1"/>
      <c r="C14" s="1"/>
      <c r="D14" s="6">
        <v>10123.200000000001</v>
      </c>
      <c r="E14" s="6"/>
      <c r="F14" s="1"/>
      <c r="G14" s="1" t="s">
        <v>21</v>
      </c>
      <c r="H14" s="1"/>
      <c r="I14" s="5">
        <v>0</v>
      </c>
      <c r="J14" s="8"/>
      <c r="K14" s="9"/>
    </row>
    <row r="15" spans="1:11" ht="12.6" customHeight="1">
      <c r="A15" s="1" t="s">
        <v>22</v>
      </c>
      <c r="B15" s="1"/>
      <c r="C15" s="1"/>
      <c r="D15" s="6">
        <v>156900</v>
      </c>
      <c r="E15" s="6"/>
      <c r="F15" s="1"/>
      <c r="G15" s="1" t="s">
        <v>23</v>
      </c>
      <c r="H15" s="1"/>
      <c r="I15" s="10">
        <v>21695928.380000003</v>
      </c>
      <c r="J15" s="11"/>
      <c r="K15" s="10">
        <v>21695928.380000003</v>
      </c>
    </row>
    <row r="16" spans="1:11" ht="12.6" customHeight="1">
      <c r="A16" s="1" t="s">
        <v>24</v>
      </c>
      <c r="B16" s="1"/>
      <c r="C16" s="1"/>
      <c r="D16" s="6">
        <v>52633</v>
      </c>
      <c r="E16" s="6"/>
      <c r="F16" s="1"/>
      <c r="G16" s="4"/>
      <c r="H16" s="1"/>
      <c r="I16" s="1"/>
      <c r="J16" s="1"/>
      <c r="K16" s="1"/>
    </row>
    <row r="17" spans="1:14" ht="12.6" customHeight="1">
      <c r="A17" s="1" t="s">
        <v>25</v>
      </c>
      <c r="B17" s="1"/>
      <c r="C17" s="1"/>
      <c r="D17" s="6">
        <v>182223.59999999998</v>
      </c>
      <c r="E17" s="6"/>
      <c r="F17" s="1"/>
      <c r="G17" s="4" t="s">
        <v>5</v>
      </c>
      <c r="H17" s="1"/>
      <c r="I17" s="1"/>
      <c r="J17" s="1"/>
      <c r="K17" s="1"/>
    </row>
    <row r="18" spans="1:14" ht="12.6" customHeight="1">
      <c r="A18" s="1" t="s">
        <v>27</v>
      </c>
      <c r="B18" s="1"/>
      <c r="C18" s="1"/>
      <c r="D18" s="6">
        <v>342014.6</v>
      </c>
      <c r="E18" s="6"/>
      <c r="F18" s="1"/>
      <c r="G18" s="1" t="s">
        <v>28</v>
      </c>
      <c r="H18" s="1"/>
      <c r="I18" s="5"/>
      <c r="J18" s="1"/>
      <c r="K18" s="5">
        <v>1325668.1000000001</v>
      </c>
    </row>
    <row r="19" spans="1:14" ht="12.6" customHeight="1">
      <c r="A19" s="1" t="s">
        <v>29</v>
      </c>
      <c r="B19" s="1"/>
      <c r="C19" s="1"/>
      <c r="D19" s="6">
        <v>1144.31</v>
      </c>
      <c r="E19" s="6"/>
      <c r="F19" s="1"/>
      <c r="G19" s="1" t="s">
        <v>30</v>
      </c>
      <c r="H19" s="1"/>
      <c r="I19" s="1"/>
      <c r="J19" s="1"/>
      <c r="K19" s="5">
        <v>1115686</v>
      </c>
    </row>
    <row r="20" spans="1:14" ht="12.6" customHeight="1">
      <c r="A20" s="1" t="s">
        <v>31</v>
      </c>
      <c r="B20" s="1"/>
      <c r="C20" s="1"/>
      <c r="D20" s="6">
        <v>3200</v>
      </c>
      <c r="E20" s="6"/>
      <c r="F20" s="1"/>
      <c r="G20" s="1" t="s">
        <v>32</v>
      </c>
      <c r="H20" s="1"/>
      <c r="I20" s="5"/>
      <c r="J20" s="1"/>
      <c r="K20" s="10">
        <v>24137282.480000004</v>
      </c>
    </row>
    <row r="21" spans="1:14" ht="12.6" customHeight="1">
      <c r="A21" s="1" t="s">
        <v>33</v>
      </c>
      <c r="B21" s="1"/>
      <c r="C21" s="1"/>
      <c r="D21" s="6">
        <v>4720</v>
      </c>
      <c r="E21" s="6"/>
      <c r="F21" s="1"/>
      <c r="G21" s="1"/>
      <c r="H21" s="1"/>
      <c r="I21" s="1"/>
      <c r="J21" s="1"/>
      <c r="K21" s="13"/>
    </row>
    <row r="22" spans="1:14" ht="12.6" customHeight="1">
      <c r="A22" s="1" t="s">
        <v>34</v>
      </c>
      <c r="B22" s="1"/>
      <c r="C22" s="1"/>
      <c r="D22" s="6">
        <v>0</v>
      </c>
      <c r="E22" s="6"/>
      <c r="F22" s="1"/>
      <c r="G22" s="1"/>
      <c r="H22" s="1"/>
      <c r="I22" s="1"/>
      <c r="J22" s="1"/>
      <c r="K22" s="1"/>
    </row>
    <row r="23" spans="1:14" ht="12.6" customHeight="1">
      <c r="A23" s="1" t="s">
        <v>35</v>
      </c>
      <c r="B23" s="1"/>
      <c r="C23" s="1"/>
      <c r="D23" s="6">
        <v>711829.05</v>
      </c>
      <c r="E23" s="6"/>
      <c r="F23" s="1"/>
      <c r="G23" s="4" t="s">
        <v>36</v>
      </c>
      <c r="H23" s="14" t="s">
        <v>37</v>
      </c>
      <c r="I23" s="14">
        <v>44620</v>
      </c>
      <c r="J23" s="1"/>
      <c r="K23" s="1"/>
    </row>
    <row r="24" spans="1:14" ht="12.6" customHeight="1">
      <c r="A24" s="1" t="s">
        <v>38</v>
      </c>
      <c r="B24" s="1"/>
      <c r="C24" s="1"/>
      <c r="D24" s="6">
        <v>349039.98</v>
      </c>
      <c r="E24" s="6"/>
      <c r="F24" s="1"/>
      <c r="G24" s="1" t="s">
        <v>39</v>
      </c>
      <c r="H24" s="1"/>
      <c r="I24" s="5">
        <v>445324.19</v>
      </c>
      <c r="J24" s="1"/>
      <c r="K24" s="1"/>
      <c r="L24" s="7"/>
    </row>
    <row r="25" spans="1:14" ht="12.6" customHeight="1">
      <c r="A25" s="1" t="s">
        <v>40</v>
      </c>
      <c r="B25" s="1"/>
      <c r="C25" s="1"/>
      <c r="D25" s="6">
        <v>57480.67</v>
      </c>
      <c r="E25" s="6"/>
      <c r="F25" s="1"/>
      <c r="G25" s="1" t="s">
        <v>41</v>
      </c>
      <c r="H25" s="1"/>
      <c r="I25" s="5">
        <v>25000</v>
      </c>
      <c r="J25" s="1"/>
      <c r="K25" s="1"/>
    </row>
    <row r="26" spans="1:14" ht="12.6" customHeight="1">
      <c r="A26" s="1" t="s">
        <v>42</v>
      </c>
      <c r="B26" s="1"/>
      <c r="C26" s="1"/>
      <c r="D26" s="6">
        <v>89924</v>
      </c>
      <c r="E26" s="6"/>
      <c r="F26" s="1"/>
      <c r="G26" s="1" t="s">
        <v>43</v>
      </c>
      <c r="H26" s="1"/>
      <c r="I26" s="5">
        <v>5000</v>
      </c>
      <c r="J26" s="1"/>
      <c r="K26" s="1"/>
    </row>
    <row r="27" spans="1:14" ht="12.6" customHeight="1">
      <c r="A27" s="1" t="s">
        <v>44</v>
      </c>
      <c r="B27" s="1"/>
      <c r="C27" s="1"/>
      <c r="D27" s="1"/>
      <c r="E27" s="1"/>
      <c r="F27" s="1"/>
      <c r="G27" s="1" t="s">
        <v>45</v>
      </c>
      <c r="H27" s="1"/>
      <c r="I27" s="5">
        <v>11614871.309999987</v>
      </c>
      <c r="J27" s="5"/>
      <c r="K27" s="5"/>
      <c r="L27" s="7"/>
      <c r="N27" s="7"/>
    </row>
    <row r="28" spans="1:14" ht="12.6" customHeight="1">
      <c r="A28" s="1" t="s">
        <v>46</v>
      </c>
      <c r="B28" s="1"/>
      <c r="C28" s="1"/>
      <c r="D28" s="6">
        <v>646933.18999999994</v>
      </c>
      <c r="E28" s="6"/>
      <c r="F28" s="1"/>
      <c r="G28" s="1" t="s">
        <v>47</v>
      </c>
      <c r="H28" s="1"/>
      <c r="I28" s="5">
        <v>7823.02</v>
      </c>
      <c r="J28" s="5"/>
      <c r="K28" s="5"/>
      <c r="N28" s="7"/>
    </row>
    <row r="29" spans="1:14" ht="12.6" customHeight="1">
      <c r="A29" s="1" t="s">
        <v>48</v>
      </c>
      <c r="B29" s="1"/>
      <c r="C29" s="1"/>
      <c r="D29" s="6">
        <v>29338</v>
      </c>
      <c r="E29" s="6"/>
      <c r="F29" s="1"/>
      <c r="G29" s="1" t="s">
        <v>49</v>
      </c>
      <c r="H29" s="1"/>
      <c r="I29" s="5">
        <v>5092.5600000000004</v>
      </c>
      <c r="J29" s="5"/>
      <c r="K29" s="1"/>
      <c r="N29" s="7"/>
    </row>
    <row r="30" spans="1:14" ht="12.6" customHeight="1">
      <c r="A30" s="1" t="s">
        <v>50</v>
      </c>
      <c r="B30" s="1"/>
      <c r="C30" s="1"/>
      <c r="D30" s="6">
        <v>1538246.58</v>
      </c>
      <c r="E30" s="6"/>
      <c r="F30" s="1"/>
      <c r="G30" s="1" t="s">
        <v>51</v>
      </c>
      <c r="H30" s="1"/>
      <c r="I30" s="13">
        <v>7028.31</v>
      </c>
      <c r="J30" s="5"/>
      <c r="K30" s="1"/>
      <c r="N30" s="7"/>
    </row>
    <row r="31" spans="1:14" ht="12.6" customHeight="1">
      <c r="A31" s="1" t="s">
        <v>52</v>
      </c>
      <c r="B31" s="1"/>
      <c r="C31" s="1"/>
      <c r="D31" s="1"/>
      <c r="E31" s="1"/>
      <c r="F31" s="1"/>
      <c r="G31" s="1" t="s">
        <v>53</v>
      </c>
      <c r="H31" s="1"/>
      <c r="I31" s="13">
        <v>8827482.2599999998</v>
      </c>
      <c r="J31" s="5"/>
      <c r="K31" s="1"/>
      <c r="N31" s="7"/>
    </row>
    <row r="32" spans="1:14" ht="12.6" customHeight="1">
      <c r="A32" s="1" t="s">
        <v>54</v>
      </c>
      <c r="B32" s="1"/>
      <c r="C32" s="1"/>
      <c r="D32" s="6">
        <v>552456</v>
      </c>
      <c r="E32" s="1"/>
      <c r="F32" s="1"/>
      <c r="G32" s="1" t="s">
        <v>55</v>
      </c>
      <c r="H32" s="1"/>
      <c r="I32" s="13">
        <v>5254.67</v>
      </c>
      <c r="J32" s="5"/>
      <c r="K32" s="1"/>
      <c r="N32" s="7"/>
    </row>
    <row r="33" spans="1:14" ht="12.6" customHeight="1">
      <c r="A33" s="1" t="s">
        <v>56</v>
      </c>
      <c r="B33" s="1"/>
      <c r="C33" s="1"/>
      <c r="D33" s="6">
        <v>5382153.5</v>
      </c>
      <c r="E33" s="6"/>
      <c r="F33" s="1"/>
      <c r="G33" s="1" t="s">
        <v>57</v>
      </c>
      <c r="H33" s="1"/>
      <c r="I33" s="13">
        <v>74039.83</v>
      </c>
      <c r="J33" s="5"/>
      <c r="K33" s="1"/>
      <c r="N33" s="7"/>
    </row>
    <row r="34" spans="1:14" ht="12.6" customHeight="1">
      <c r="A34" s="1" t="s">
        <v>58</v>
      </c>
      <c r="B34" s="1"/>
      <c r="C34" s="1"/>
      <c r="D34" s="6">
        <v>17334991.68</v>
      </c>
      <c r="E34" s="6"/>
      <c r="F34" s="1"/>
      <c r="G34" s="1" t="s">
        <v>59</v>
      </c>
      <c r="H34" s="1"/>
      <c r="I34" s="13">
        <v>21000000</v>
      </c>
      <c r="J34" s="5"/>
      <c r="K34" s="1"/>
      <c r="N34" s="7"/>
    </row>
    <row r="35" spans="1:14" ht="12.6" customHeight="1">
      <c r="A35" s="1" t="s">
        <v>69</v>
      </c>
      <c r="B35" s="1"/>
      <c r="C35" s="1"/>
      <c r="D35" s="6">
        <v>0</v>
      </c>
      <c r="E35" s="6"/>
      <c r="F35" s="1"/>
      <c r="G35" s="1" t="s">
        <v>61</v>
      </c>
      <c r="H35" s="1"/>
      <c r="I35" s="9">
        <v>53795667.859999999</v>
      </c>
      <c r="J35" s="18"/>
      <c r="K35" s="13"/>
    </row>
    <row r="36" spans="1:14" ht="12.6" customHeight="1">
      <c r="A36" s="1" t="s">
        <v>70</v>
      </c>
      <c r="B36" s="1"/>
      <c r="C36" s="1"/>
      <c r="D36" s="6">
        <v>9795667.8599999994</v>
      </c>
      <c r="E36" s="6"/>
      <c r="F36" s="1"/>
      <c r="G36" s="1" t="s">
        <v>63</v>
      </c>
      <c r="H36" s="1"/>
      <c r="I36" s="10">
        <v>95812584.00999999</v>
      </c>
      <c r="J36" s="11"/>
      <c r="K36" s="10">
        <v>95812584.00999999</v>
      </c>
    </row>
    <row r="37" spans="1:14" ht="12.6" customHeight="1">
      <c r="A37" s="1" t="s">
        <v>62</v>
      </c>
      <c r="B37" s="1"/>
      <c r="C37" s="1"/>
      <c r="D37" s="6">
        <v>13021.64</v>
      </c>
      <c r="E37" s="6"/>
      <c r="F37" s="1"/>
      <c r="G37" s="1"/>
      <c r="H37" s="1"/>
      <c r="I37" s="1"/>
      <c r="J37" s="1"/>
      <c r="K37" s="1"/>
    </row>
    <row r="38" spans="1:14" ht="12.6" customHeight="1">
      <c r="A38" s="1" t="s">
        <v>64</v>
      </c>
      <c r="B38" s="1"/>
      <c r="C38" s="1"/>
      <c r="D38" s="5">
        <v>38784126.049999997</v>
      </c>
      <c r="E38" s="10">
        <v>38784126.049999997</v>
      </c>
      <c r="F38" s="1"/>
      <c r="G38" s="1"/>
      <c r="H38" s="1"/>
      <c r="I38" s="1"/>
      <c r="J38" s="1"/>
      <c r="K38" s="1"/>
    </row>
    <row r="39" spans="1:14" ht="5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4" ht="12.6" customHeight="1">
      <c r="A40" s="4" t="s">
        <v>5</v>
      </c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4" ht="12.6" customHeight="1">
      <c r="A41" s="1" t="s">
        <v>65</v>
      </c>
      <c r="B41" s="1"/>
      <c r="C41" s="1"/>
      <c r="D41" s="1"/>
      <c r="E41" s="6">
        <v>1479554.97</v>
      </c>
      <c r="F41" s="1"/>
      <c r="G41" s="1"/>
      <c r="H41" s="1"/>
      <c r="I41" s="1"/>
      <c r="J41" s="1"/>
      <c r="K41" s="1"/>
    </row>
    <row r="42" spans="1:14" ht="4.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4" ht="12.6" customHeight="1">
      <c r="A43" s="1" t="s">
        <v>66</v>
      </c>
      <c r="B43" s="1"/>
      <c r="C43" s="1"/>
      <c r="D43" s="1"/>
      <c r="E43" s="20">
        <v>119949866.48999998</v>
      </c>
      <c r="F43" s="1"/>
      <c r="G43" s="1" t="s">
        <v>67</v>
      </c>
      <c r="H43" s="1"/>
      <c r="I43" s="1"/>
      <c r="J43" s="1"/>
      <c r="K43" s="20">
        <v>119949866.48999999</v>
      </c>
    </row>
    <row r="45" spans="1:14">
      <c r="G45" s="21">
        <f>E43-K43</f>
        <v>0</v>
      </c>
    </row>
    <row r="47" spans="1:14">
      <c r="I47" s="7"/>
    </row>
    <row r="48" spans="1:14">
      <c r="G48" s="22"/>
    </row>
    <row r="49" spans="7:9">
      <c r="I49" s="7"/>
    </row>
    <row r="50" spans="7:9">
      <c r="G50" s="22"/>
    </row>
    <row r="66" spans="4:5">
      <c r="D66" s="7"/>
      <c r="E66" s="7"/>
    </row>
  </sheetData>
  <pageMargins left="0.39370078740157483" right="0" top="0.39370078740157483" bottom="0" header="0" footer="0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L50"/>
  <sheetViews>
    <sheetView topLeftCell="A13" workbookViewId="0">
      <selection activeCell="E33" sqref="E33"/>
    </sheetView>
  </sheetViews>
  <sheetFormatPr baseColWidth="10" defaultRowHeight="12.75"/>
  <cols>
    <col min="1" max="1" width="20.5703125" style="2" customWidth="1"/>
    <col min="2" max="2" width="11.42578125" style="2"/>
    <col min="3" max="3" width="10.42578125" style="2" customWidth="1"/>
    <col min="4" max="4" width="12.42578125" style="2" customWidth="1"/>
    <col min="5" max="5" width="13.140625" style="2" customWidth="1"/>
    <col min="6" max="6" width="2.7109375" style="2" customWidth="1"/>
    <col min="7" max="7" width="24.42578125" style="2" customWidth="1"/>
    <col min="8" max="8" width="11.42578125" style="2"/>
    <col min="9" max="9" width="13" style="2" customWidth="1"/>
    <col min="10" max="10" width="6.85546875" style="2" customWidth="1"/>
    <col min="11" max="11" width="13.28515625" style="2" customWidth="1"/>
    <col min="12" max="12" width="12.5703125" style="2" customWidth="1"/>
    <col min="13" max="256" width="11.42578125" style="2"/>
    <col min="257" max="257" width="20.5703125" style="2" customWidth="1"/>
    <col min="258" max="258" width="11.42578125" style="2"/>
    <col min="259" max="259" width="10.42578125" style="2" customWidth="1"/>
    <col min="260" max="260" width="12.42578125" style="2" customWidth="1"/>
    <col min="261" max="261" width="13.140625" style="2" customWidth="1"/>
    <col min="262" max="262" width="2.7109375" style="2" customWidth="1"/>
    <col min="263" max="263" width="24.42578125" style="2" customWidth="1"/>
    <col min="264" max="264" width="11.42578125" style="2"/>
    <col min="265" max="265" width="13" style="2" customWidth="1"/>
    <col min="266" max="266" width="6.85546875" style="2" customWidth="1"/>
    <col min="267" max="267" width="13.28515625" style="2" customWidth="1"/>
    <col min="268" max="268" width="12.5703125" style="2" customWidth="1"/>
    <col min="269" max="512" width="11.42578125" style="2"/>
    <col min="513" max="513" width="20.5703125" style="2" customWidth="1"/>
    <col min="514" max="514" width="11.42578125" style="2"/>
    <col min="515" max="515" width="10.42578125" style="2" customWidth="1"/>
    <col min="516" max="516" width="12.42578125" style="2" customWidth="1"/>
    <col min="517" max="517" width="13.140625" style="2" customWidth="1"/>
    <col min="518" max="518" width="2.7109375" style="2" customWidth="1"/>
    <col min="519" max="519" width="24.42578125" style="2" customWidth="1"/>
    <col min="520" max="520" width="11.42578125" style="2"/>
    <col min="521" max="521" width="13" style="2" customWidth="1"/>
    <col min="522" max="522" width="6.85546875" style="2" customWidth="1"/>
    <col min="523" max="523" width="13.28515625" style="2" customWidth="1"/>
    <col min="524" max="524" width="12.5703125" style="2" customWidth="1"/>
    <col min="525" max="768" width="11.42578125" style="2"/>
    <col min="769" max="769" width="20.5703125" style="2" customWidth="1"/>
    <col min="770" max="770" width="11.42578125" style="2"/>
    <col min="771" max="771" width="10.42578125" style="2" customWidth="1"/>
    <col min="772" max="772" width="12.42578125" style="2" customWidth="1"/>
    <col min="773" max="773" width="13.140625" style="2" customWidth="1"/>
    <col min="774" max="774" width="2.7109375" style="2" customWidth="1"/>
    <col min="775" max="775" width="24.42578125" style="2" customWidth="1"/>
    <col min="776" max="776" width="11.42578125" style="2"/>
    <col min="777" max="777" width="13" style="2" customWidth="1"/>
    <col min="778" max="778" width="6.85546875" style="2" customWidth="1"/>
    <col min="779" max="779" width="13.28515625" style="2" customWidth="1"/>
    <col min="780" max="780" width="12.5703125" style="2" customWidth="1"/>
    <col min="781" max="1024" width="11.42578125" style="2"/>
    <col min="1025" max="1025" width="20.5703125" style="2" customWidth="1"/>
    <col min="1026" max="1026" width="11.42578125" style="2"/>
    <col min="1027" max="1027" width="10.42578125" style="2" customWidth="1"/>
    <col min="1028" max="1028" width="12.42578125" style="2" customWidth="1"/>
    <col min="1029" max="1029" width="13.140625" style="2" customWidth="1"/>
    <col min="1030" max="1030" width="2.7109375" style="2" customWidth="1"/>
    <col min="1031" max="1031" width="24.42578125" style="2" customWidth="1"/>
    <col min="1032" max="1032" width="11.42578125" style="2"/>
    <col min="1033" max="1033" width="13" style="2" customWidth="1"/>
    <col min="1034" max="1034" width="6.85546875" style="2" customWidth="1"/>
    <col min="1035" max="1035" width="13.28515625" style="2" customWidth="1"/>
    <col min="1036" max="1036" width="12.5703125" style="2" customWidth="1"/>
    <col min="1037" max="1280" width="11.42578125" style="2"/>
    <col min="1281" max="1281" width="20.5703125" style="2" customWidth="1"/>
    <col min="1282" max="1282" width="11.42578125" style="2"/>
    <col min="1283" max="1283" width="10.42578125" style="2" customWidth="1"/>
    <col min="1284" max="1284" width="12.42578125" style="2" customWidth="1"/>
    <col min="1285" max="1285" width="13.140625" style="2" customWidth="1"/>
    <col min="1286" max="1286" width="2.7109375" style="2" customWidth="1"/>
    <col min="1287" max="1287" width="24.42578125" style="2" customWidth="1"/>
    <col min="1288" max="1288" width="11.42578125" style="2"/>
    <col min="1289" max="1289" width="13" style="2" customWidth="1"/>
    <col min="1290" max="1290" width="6.85546875" style="2" customWidth="1"/>
    <col min="1291" max="1291" width="13.28515625" style="2" customWidth="1"/>
    <col min="1292" max="1292" width="12.5703125" style="2" customWidth="1"/>
    <col min="1293" max="1536" width="11.42578125" style="2"/>
    <col min="1537" max="1537" width="20.5703125" style="2" customWidth="1"/>
    <col min="1538" max="1538" width="11.42578125" style="2"/>
    <col min="1539" max="1539" width="10.42578125" style="2" customWidth="1"/>
    <col min="1540" max="1540" width="12.42578125" style="2" customWidth="1"/>
    <col min="1541" max="1541" width="13.140625" style="2" customWidth="1"/>
    <col min="1542" max="1542" width="2.7109375" style="2" customWidth="1"/>
    <col min="1543" max="1543" width="24.42578125" style="2" customWidth="1"/>
    <col min="1544" max="1544" width="11.42578125" style="2"/>
    <col min="1545" max="1545" width="13" style="2" customWidth="1"/>
    <col min="1546" max="1546" width="6.85546875" style="2" customWidth="1"/>
    <col min="1547" max="1547" width="13.28515625" style="2" customWidth="1"/>
    <col min="1548" max="1548" width="12.5703125" style="2" customWidth="1"/>
    <col min="1549" max="1792" width="11.42578125" style="2"/>
    <col min="1793" max="1793" width="20.5703125" style="2" customWidth="1"/>
    <col min="1794" max="1794" width="11.42578125" style="2"/>
    <col min="1795" max="1795" width="10.42578125" style="2" customWidth="1"/>
    <col min="1796" max="1796" width="12.42578125" style="2" customWidth="1"/>
    <col min="1797" max="1797" width="13.140625" style="2" customWidth="1"/>
    <col min="1798" max="1798" width="2.7109375" style="2" customWidth="1"/>
    <col min="1799" max="1799" width="24.42578125" style="2" customWidth="1"/>
    <col min="1800" max="1800" width="11.42578125" style="2"/>
    <col min="1801" max="1801" width="13" style="2" customWidth="1"/>
    <col min="1802" max="1802" width="6.85546875" style="2" customWidth="1"/>
    <col min="1803" max="1803" width="13.28515625" style="2" customWidth="1"/>
    <col min="1804" max="1804" width="12.5703125" style="2" customWidth="1"/>
    <col min="1805" max="2048" width="11.42578125" style="2"/>
    <col min="2049" max="2049" width="20.5703125" style="2" customWidth="1"/>
    <col min="2050" max="2050" width="11.42578125" style="2"/>
    <col min="2051" max="2051" width="10.42578125" style="2" customWidth="1"/>
    <col min="2052" max="2052" width="12.42578125" style="2" customWidth="1"/>
    <col min="2053" max="2053" width="13.140625" style="2" customWidth="1"/>
    <col min="2054" max="2054" width="2.7109375" style="2" customWidth="1"/>
    <col min="2055" max="2055" width="24.42578125" style="2" customWidth="1"/>
    <col min="2056" max="2056" width="11.42578125" style="2"/>
    <col min="2057" max="2057" width="13" style="2" customWidth="1"/>
    <col min="2058" max="2058" width="6.85546875" style="2" customWidth="1"/>
    <col min="2059" max="2059" width="13.28515625" style="2" customWidth="1"/>
    <col min="2060" max="2060" width="12.5703125" style="2" customWidth="1"/>
    <col min="2061" max="2304" width="11.42578125" style="2"/>
    <col min="2305" max="2305" width="20.5703125" style="2" customWidth="1"/>
    <col min="2306" max="2306" width="11.42578125" style="2"/>
    <col min="2307" max="2307" width="10.42578125" style="2" customWidth="1"/>
    <col min="2308" max="2308" width="12.42578125" style="2" customWidth="1"/>
    <col min="2309" max="2309" width="13.140625" style="2" customWidth="1"/>
    <col min="2310" max="2310" width="2.7109375" style="2" customWidth="1"/>
    <col min="2311" max="2311" width="24.42578125" style="2" customWidth="1"/>
    <col min="2312" max="2312" width="11.42578125" style="2"/>
    <col min="2313" max="2313" width="13" style="2" customWidth="1"/>
    <col min="2314" max="2314" width="6.85546875" style="2" customWidth="1"/>
    <col min="2315" max="2315" width="13.28515625" style="2" customWidth="1"/>
    <col min="2316" max="2316" width="12.5703125" style="2" customWidth="1"/>
    <col min="2317" max="2560" width="11.42578125" style="2"/>
    <col min="2561" max="2561" width="20.5703125" style="2" customWidth="1"/>
    <col min="2562" max="2562" width="11.42578125" style="2"/>
    <col min="2563" max="2563" width="10.42578125" style="2" customWidth="1"/>
    <col min="2564" max="2564" width="12.42578125" style="2" customWidth="1"/>
    <col min="2565" max="2565" width="13.140625" style="2" customWidth="1"/>
    <col min="2566" max="2566" width="2.7109375" style="2" customWidth="1"/>
    <col min="2567" max="2567" width="24.42578125" style="2" customWidth="1"/>
    <col min="2568" max="2568" width="11.42578125" style="2"/>
    <col min="2569" max="2569" width="13" style="2" customWidth="1"/>
    <col min="2570" max="2570" width="6.85546875" style="2" customWidth="1"/>
    <col min="2571" max="2571" width="13.28515625" style="2" customWidth="1"/>
    <col min="2572" max="2572" width="12.5703125" style="2" customWidth="1"/>
    <col min="2573" max="2816" width="11.42578125" style="2"/>
    <col min="2817" max="2817" width="20.5703125" style="2" customWidth="1"/>
    <col min="2818" max="2818" width="11.42578125" style="2"/>
    <col min="2819" max="2819" width="10.42578125" style="2" customWidth="1"/>
    <col min="2820" max="2820" width="12.42578125" style="2" customWidth="1"/>
    <col min="2821" max="2821" width="13.140625" style="2" customWidth="1"/>
    <col min="2822" max="2822" width="2.7109375" style="2" customWidth="1"/>
    <col min="2823" max="2823" width="24.42578125" style="2" customWidth="1"/>
    <col min="2824" max="2824" width="11.42578125" style="2"/>
    <col min="2825" max="2825" width="13" style="2" customWidth="1"/>
    <col min="2826" max="2826" width="6.85546875" style="2" customWidth="1"/>
    <col min="2827" max="2827" width="13.28515625" style="2" customWidth="1"/>
    <col min="2828" max="2828" width="12.5703125" style="2" customWidth="1"/>
    <col min="2829" max="3072" width="11.42578125" style="2"/>
    <col min="3073" max="3073" width="20.5703125" style="2" customWidth="1"/>
    <col min="3074" max="3074" width="11.42578125" style="2"/>
    <col min="3075" max="3075" width="10.42578125" style="2" customWidth="1"/>
    <col min="3076" max="3076" width="12.42578125" style="2" customWidth="1"/>
    <col min="3077" max="3077" width="13.140625" style="2" customWidth="1"/>
    <col min="3078" max="3078" width="2.7109375" style="2" customWidth="1"/>
    <col min="3079" max="3079" width="24.42578125" style="2" customWidth="1"/>
    <col min="3080" max="3080" width="11.42578125" style="2"/>
    <col min="3081" max="3081" width="13" style="2" customWidth="1"/>
    <col min="3082" max="3082" width="6.85546875" style="2" customWidth="1"/>
    <col min="3083" max="3083" width="13.28515625" style="2" customWidth="1"/>
    <col min="3084" max="3084" width="12.5703125" style="2" customWidth="1"/>
    <col min="3085" max="3328" width="11.42578125" style="2"/>
    <col min="3329" max="3329" width="20.5703125" style="2" customWidth="1"/>
    <col min="3330" max="3330" width="11.42578125" style="2"/>
    <col min="3331" max="3331" width="10.42578125" style="2" customWidth="1"/>
    <col min="3332" max="3332" width="12.42578125" style="2" customWidth="1"/>
    <col min="3333" max="3333" width="13.140625" style="2" customWidth="1"/>
    <col min="3334" max="3334" width="2.7109375" style="2" customWidth="1"/>
    <col min="3335" max="3335" width="24.42578125" style="2" customWidth="1"/>
    <col min="3336" max="3336" width="11.42578125" style="2"/>
    <col min="3337" max="3337" width="13" style="2" customWidth="1"/>
    <col min="3338" max="3338" width="6.85546875" style="2" customWidth="1"/>
    <col min="3339" max="3339" width="13.28515625" style="2" customWidth="1"/>
    <col min="3340" max="3340" width="12.5703125" style="2" customWidth="1"/>
    <col min="3341" max="3584" width="11.42578125" style="2"/>
    <col min="3585" max="3585" width="20.5703125" style="2" customWidth="1"/>
    <col min="3586" max="3586" width="11.42578125" style="2"/>
    <col min="3587" max="3587" width="10.42578125" style="2" customWidth="1"/>
    <col min="3588" max="3588" width="12.42578125" style="2" customWidth="1"/>
    <col min="3589" max="3589" width="13.140625" style="2" customWidth="1"/>
    <col min="3590" max="3590" width="2.7109375" style="2" customWidth="1"/>
    <col min="3591" max="3591" width="24.42578125" style="2" customWidth="1"/>
    <col min="3592" max="3592" width="11.42578125" style="2"/>
    <col min="3593" max="3593" width="13" style="2" customWidth="1"/>
    <col min="3594" max="3594" width="6.85546875" style="2" customWidth="1"/>
    <col min="3595" max="3595" width="13.28515625" style="2" customWidth="1"/>
    <col min="3596" max="3596" width="12.5703125" style="2" customWidth="1"/>
    <col min="3597" max="3840" width="11.42578125" style="2"/>
    <col min="3841" max="3841" width="20.5703125" style="2" customWidth="1"/>
    <col min="3842" max="3842" width="11.42578125" style="2"/>
    <col min="3843" max="3843" width="10.42578125" style="2" customWidth="1"/>
    <col min="3844" max="3844" width="12.42578125" style="2" customWidth="1"/>
    <col min="3845" max="3845" width="13.140625" style="2" customWidth="1"/>
    <col min="3846" max="3846" width="2.7109375" style="2" customWidth="1"/>
    <col min="3847" max="3847" width="24.42578125" style="2" customWidth="1"/>
    <col min="3848" max="3848" width="11.42578125" style="2"/>
    <col min="3849" max="3849" width="13" style="2" customWidth="1"/>
    <col min="3850" max="3850" width="6.85546875" style="2" customWidth="1"/>
    <col min="3851" max="3851" width="13.28515625" style="2" customWidth="1"/>
    <col min="3852" max="3852" width="12.5703125" style="2" customWidth="1"/>
    <col min="3853" max="4096" width="11.42578125" style="2"/>
    <col min="4097" max="4097" width="20.5703125" style="2" customWidth="1"/>
    <col min="4098" max="4098" width="11.42578125" style="2"/>
    <col min="4099" max="4099" width="10.42578125" style="2" customWidth="1"/>
    <col min="4100" max="4100" width="12.42578125" style="2" customWidth="1"/>
    <col min="4101" max="4101" width="13.140625" style="2" customWidth="1"/>
    <col min="4102" max="4102" width="2.7109375" style="2" customWidth="1"/>
    <col min="4103" max="4103" width="24.42578125" style="2" customWidth="1"/>
    <col min="4104" max="4104" width="11.42578125" style="2"/>
    <col min="4105" max="4105" width="13" style="2" customWidth="1"/>
    <col min="4106" max="4106" width="6.85546875" style="2" customWidth="1"/>
    <col min="4107" max="4107" width="13.28515625" style="2" customWidth="1"/>
    <col min="4108" max="4108" width="12.5703125" style="2" customWidth="1"/>
    <col min="4109" max="4352" width="11.42578125" style="2"/>
    <col min="4353" max="4353" width="20.5703125" style="2" customWidth="1"/>
    <col min="4354" max="4354" width="11.42578125" style="2"/>
    <col min="4355" max="4355" width="10.42578125" style="2" customWidth="1"/>
    <col min="4356" max="4356" width="12.42578125" style="2" customWidth="1"/>
    <col min="4357" max="4357" width="13.140625" style="2" customWidth="1"/>
    <col min="4358" max="4358" width="2.7109375" style="2" customWidth="1"/>
    <col min="4359" max="4359" width="24.42578125" style="2" customWidth="1"/>
    <col min="4360" max="4360" width="11.42578125" style="2"/>
    <col min="4361" max="4361" width="13" style="2" customWidth="1"/>
    <col min="4362" max="4362" width="6.85546875" style="2" customWidth="1"/>
    <col min="4363" max="4363" width="13.28515625" style="2" customWidth="1"/>
    <col min="4364" max="4364" width="12.5703125" style="2" customWidth="1"/>
    <col min="4365" max="4608" width="11.42578125" style="2"/>
    <col min="4609" max="4609" width="20.5703125" style="2" customWidth="1"/>
    <col min="4610" max="4610" width="11.42578125" style="2"/>
    <col min="4611" max="4611" width="10.42578125" style="2" customWidth="1"/>
    <col min="4612" max="4612" width="12.42578125" style="2" customWidth="1"/>
    <col min="4613" max="4613" width="13.140625" style="2" customWidth="1"/>
    <col min="4614" max="4614" width="2.7109375" style="2" customWidth="1"/>
    <col min="4615" max="4615" width="24.42578125" style="2" customWidth="1"/>
    <col min="4616" max="4616" width="11.42578125" style="2"/>
    <col min="4617" max="4617" width="13" style="2" customWidth="1"/>
    <col min="4618" max="4618" width="6.85546875" style="2" customWidth="1"/>
    <col min="4619" max="4619" width="13.28515625" style="2" customWidth="1"/>
    <col min="4620" max="4620" width="12.5703125" style="2" customWidth="1"/>
    <col min="4621" max="4864" width="11.42578125" style="2"/>
    <col min="4865" max="4865" width="20.5703125" style="2" customWidth="1"/>
    <col min="4866" max="4866" width="11.42578125" style="2"/>
    <col min="4867" max="4867" width="10.42578125" style="2" customWidth="1"/>
    <col min="4868" max="4868" width="12.42578125" style="2" customWidth="1"/>
    <col min="4869" max="4869" width="13.140625" style="2" customWidth="1"/>
    <col min="4870" max="4870" width="2.7109375" style="2" customWidth="1"/>
    <col min="4871" max="4871" width="24.42578125" style="2" customWidth="1"/>
    <col min="4872" max="4872" width="11.42578125" style="2"/>
    <col min="4873" max="4873" width="13" style="2" customWidth="1"/>
    <col min="4874" max="4874" width="6.85546875" style="2" customWidth="1"/>
    <col min="4875" max="4875" width="13.28515625" style="2" customWidth="1"/>
    <col min="4876" max="4876" width="12.5703125" style="2" customWidth="1"/>
    <col min="4877" max="5120" width="11.42578125" style="2"/>
    <col min="5121" max="5121" width="20.5703125" style="2" customWidth="1"/>
    <col min="5122" max="5122" width="11.42578125" style="2"/>
    <col min="5123" max="5123" width="10.42578125" style="2" customWidth="1"/>
    <col min="5124" max="5124" width="12.42578125" style="2" customWidth="1"/>
    <col min="5125" max="5125" width="13.140625" style="2" customWidth="1"/>
    <col min="5126" max="5126" width="2.7109375" style="2" customWidth="1"/>
    <col min="5127" max="5127" width="24.42578125" style="2" customWidth="1"/>
    <col min="5128" max="5128" width="11.42578125" style="2"/>
    <col min="5129" max="5129" width="13" style="2" customWidth="1"/>
    <col min="5130" max="5130" width="6.85546875" style="2" customWidth="1"/>
    <col min="5131" max="5131" width="13.28515625" style="2" customWidth="1"/>
    <col min="5132" max="5132" width="12.5703125" style="2" customWidth="1"/>
    <col min="5133" max="5376" width="11.42578125" style="2"/>
    <col min="5377" max="5377" width="20.5703125" style="2" customWidth="1"/>
    <col min="5378" max="5378" width="11.42578125" style="2"/>
    <col min="5379" max="5379" width="10.42578125" style="2" customWidth="1"/>
    <col min="5380" max="5380" width="12.42578125" style="2" customWidth="1"/>
    <col min="5381" max="5381" width="13.140625" style="2" customWidth="1"/>
    <col min="5382" max="5382" width="2.7109375" style="2" customWidth="1"/>
    <col min="5383" max="5383" width="24.42578125" style="2" customWidth="1"/>
    <col min="5384" max="5384" width="11.42578125" style="2"/>
    <col min="5385" max="5385" width="13" style="2" customWidth="1"/>
    <col min="5386" max="5386" width="6.85546875" style="2" customWidth="1"/>
    <col min="5387" max="5387" width="13.28515625" style="2" customWidth="1"/>
    <col min="5388" max="5388" width="12.5703125" style="2" customWidth="1"/>
    <col min="5389" max="5632" width="11.42578125" style="2"/>
    <col min="5633" max="5633" width="20.5703125" style="2" customWidth="1"/>
    <col min="5634" max="5634" width="11.42578125" style="2"/>
    <col min="5635" max="5635" width="10.42578125" style="2" customWidth="1"/>
    <col min="5636" max="5636" width="12.42578125" style="2" customWidth="1"/>
    <col min="5637" max="5637" width="13.140625" style="2" customWidth="1"/>
    <col min="5638" max="5638" width="2.7109375" style="2" customWidth="1"/>
    <col min="5639" max="5639" width="24.42578125" style="2" customWidth="1"/>
    <col min="5640" max="5640" width="11.42578125" style="2"/>
    <col min="5641" max="5641" width="13" style="2" customWidth="1"/>
    <col min="5642" max="5642" width="6.85546875" style="2" customWidth="1"/>
    <col min="5643" max="5643" width="13.28515625" style="2" customWidth="1"/>
    <col min="5644" max="5644" width="12.5703125" style="2" customWidth="1"/>
    <col min="5645" max="5888" width="11.42578125" style="2"/>
    <col min="5889" max="5889" width="20.5703125" style="2" customWidth="1"/>
    <col min="5890" max="5890" width="11.42578125" style="2"/>
    <col min="5891" max="5891" width="10.42578125" style="2" customWidth="1"/>
    <col min="5892" max="5892" width="12.42578125" style="2" customWidth="1"/>
    <col min="5893" max="5893" width="13.140625" style="2" customWidth="1"/>
    <col min="5894" max="5894" width="2.7109375" style="2" customWidth="1"/>
    <col min="5895" max="5895" width="24.42578125" style="2" customWidth="1"/>
    <col min="5896" max="5896" width="11.42578125" style="2"/>
    <col min="5897" max="5897" width="13" style="2" customWidth="1"/>
    <col min="5898" max="5898" width="6.85546875" style="2" customWidth="1"/>
    <col min="5899" max="5899" width="13.28515625" style="2" customWidth="1"/>
    <col min="5900" max="5900" width="12.5703125" style="2" customWidth="1"/>
    <col min="5901" max="6144" width="11.42578125" style="2"/>
    <col min="6145" max="6145" width="20.5703125" style="2" customWidth="1"/>
    <col min="6146" max="6146" width="11.42578125" style="2"/>
    <col min="6147" max="6147" width="10.42578125" style="2" customWidth="1"/>
    <col min="6148" max="6148" width="12.42578125" style="2" customWidth="1"/>
    <col min="6149" max="6149" width="13.140625" style="2" customWidth="1"/>
    <col min="6150" max="6150" width="2.7109375" style="2" customWidth="1"/>
    <col min="6151" max="6151" width="24.42578125" style="2" customWidth="1"/>
    <col min="6152" max="6152" width="11.42578125" style="2"/>
    <col min="6153" max="6153" width="13" style="2" customWidth="1"/>
    <col min="6154" max="6154" width="6.85546875" style="2" customWidth="1"/>
    <col min="6155" max="6155" width="13.28515625" style="2" customWidth="1"/>
    <col min="6156" max="6156" width="12.5703125" style="2" customWidth="1"/>
    <col min="6157" max="6400" width="11.42578125" style="2"/>
    <col min="6401" max="6401" width="20.5703125" style="2" customWidth="1"/>
    <col min="6402" max="6402" width="11.42578125" style="2"/>
    <col min="6403" max="6403" width="10.42578125" style="2" customWidth="1"/>
    <col min="6404" max="6404" width="12.42578125" style="2" customWidth="1"/>
    <col min="6405" max="6405" width="13.140625" style="2" customWidth="1"/>
    <col min="6406" max="6406" width="2.7109375" style="2" customWidth="1"/>
    <col min="6407" max="6407" width="24.42578125" style="2" customWidth="1"/>
    <col min="6408" max="6408" width="11.42578125" style="2"/>
    <col min="6409" max="6409" width="13" style="2" customWidth="1"/>
    <col min="6410" max="6410" width="6.85546875" style="2" customWidth="1"/>
    <col min="6411" max="6411" width="13.28515625" style="2" customWidth="1"/>
    <col min="6412" max="6412" width="12.5703125" style="2" customWidth="1"/>
    <col min="6413" max="6656" width="11.42578125" style="2"/>
    <col min="6657" max="6657" width="20.5703125" style="2" customWidth="1"/>
    <col min="6658" max="6658" width="11.42578125" style="2"/>
    <col min="6659" max="6659" width="10.42578125" style="2" customWidth="1"/>
    <col min="6660" max="6660" width="12.42578125" style="2" customWidth="1"/>
    <col min="6661" max="6661" width="13.140625" style="2" customWidth="1"/>
    <col min="6662" max="6662" width="2.7109375" style="2" customWidth="1"/>
    <col min="6663" max="6663" width="24.42578125" style="2" customWidth="1"/>
    <col min="6664" max="6664" width="11.42578125" style="2"/>
    <col min="6665" max="6665" width="13" style="2" customWidth="1"/>
    <col min="6666" max="6666" width="6.85546875" style="2" customWidth="1"/>
    <col min="6667" max="6667" width="13.28515625" style="2" customWidth="1"/>
    <col min="6668" max="6668" width="12.5703125" style="2" customWidth="1"/>
    <col min="6669" max="6912" width="11.42578125" style="2"/>
    <col min="6913" max="6913" width="20.5703125" style="2" customWidth="1"/>
    <col min="6914" max="6914" width="11.42578125" style="2"/>
    <col min="6915" max="6915" width="10.42578125" style="2" customWidth="1"/>
    <col min="6916" max="6916" width="12.42578125" style="2" customWidth="1"/>
    <col min="6917" max="6917" width="13.140625" style="2" customWidth="1"/>
    <col min="6918" max="6918" width="2.7109375" style="2" customWidth="1"/>
    <col min="6919" max="6919" width="24.42578125" style="2" customWidth="1"/>
    <col min="6920" max="6920" width="11.42578125" style="2"/>
    <col min="6921" max="6921" width="13" style="2" customWidth="1"/>
    <col min="6922" max="6922" width="6.85546875" style="2" customWidth="1"/>
    <col min="6923" max="6923" width="13.28515625" style="2" customWidth="1"/>
    <col min="6924" max="6924" width="12.5703125" style="2" customWidth="1"/>
    <col min="6925" max="7168" width="11.42578125" style="2"/>
    <col min="7169" max="7169" width="20.5703125" style="2" customWidth="1"/>
    <col min="7170" max="7170" width="11.42578125" style="2"/>
    <col min="7171" max="7171" width="10.42578125" style="2" customWidth="1"/>
    <col min="7172" max="7172" width="12.42578125" style="2" customWidth="1"/>
    <col min="7173" max="7173" width="13.140625" style="2" customWidth="1"/>
    <col min="7174" max="7174" width="2.7109375" style="2" customWidth="1"/>
    <col min="7175" max="7175" width="24.42578125" style="2" customWidth="1"/>
    <col min="7176" max="7176" width="11.42578125" style="2"/>
    <col min="7177" max="7177" width="13" style="2" customWidth="1"/>
    <col min="7178" max="7178" width="6.85546875" style="2" customWidth="1"/>
    <col min="7179" max="7179" width="13.28515625" style="2" customWidth="1"/>
    <col min="7180" max="7180" width="12.5703125" style="2" customWidth="1"/>
    <col min="7181" max="7424" width="11.42578125" style="2"/>
    <col min="7425" max="7425" width="20.5703125" style="2" customWidth="1"/>
    <col min="7426" max="7426" width="11.42578125" style="2"/>
    <col min="7427" max="7427" width="10.42578125" style="2" customWidth="1"/>
    <col min="7428" max="7428" width="12.42578125" style="2" customWidth="1"/>
    <col min="7429" max="7429" width="13.140625" style="2" customWidth="1"/>
    <col min="7430" max="7430" width="2.7109375" style="2" customWidth="1"/>
    <col min="7431" max="7431" width="24.42578125" style="2" customWidth="1"/>
    <col min="7432" max="7432" width="11.42578125" style="2"/>
    <col min="7433" max="7433" width="13" style="2" customWidth="1"/>
    <col min="7434" max="7434" width="6.85546875" style="2" customWidth="1"/>
    <col min="7435" max="7435" width="13.28515625" style="2" customWidth="1"/>
    <col min="7436" max="7436" width="12.5703125" style="2" customWidth="1"/>
    <col min="7437" max="7680" width="11.42578125" style="2"/>
    <col min="7681" max="7681" width="20.5703125" style="2" customWidth="1"/>
    <col min="7682" max="7682" width="11.42578125" style="2"/>
    <col min="7683" max="7683" width="10.42578125" style="2" customWidth="1"/>
    <col min="7684" max="7684" width="12.42578125" style="2" customWidth="1"/>
    <col min="7685" max="7685" width="13.140625" style="2" customWidth="1"/>
    <col min="7686" max="7686" width="2.7109375" style="2" customWidth="1"/>
    <col min="7687" max="7687" width="24.42578125" style="2" customWidth="1"/>
    <col min="7688" max="7688" width="11.42578125" style="2"/>
    <col min="7689" max="7689" width="13" style="2" customWidth="1"/>
    <col min="7690" max="7690" width="6.85546875" style="2" customWidth="1"/>
    <col min="7691" max="7691" width="13.28515625" style="2" customWidth="1"/>
    <col min="7692" max="7692" width="12.5703125" style="2" customWidth="1"/>
    <col min="7693" max="7936" width="11.42578125" style="2"/>
    <col min="7937" max="7937" width="20.5703125" style="2" customWidth="1"/>
    <col min="7938" max="7938" width="11.42578125" style="2"/>
    <col min="7939" max="7939" width="10.42578125" style="2" customWidth="1"/>
    <col min="7940" max="7940" width="12.42578125" style="2" customWidth="1"/>
    <col min="7941" max="7941" width="13.140625" style="2" customWidth="1"/>
    <col min="7942" max="7942" width="2.7109375" style="2" customWidth="1"/>
    <col min="7943" max="7943" width="24.42578125" style="2" customWidth="1"/>
    <col min="7944" max="7944" width="11.42578125" style="2"/>
    <col min="7945" max="7945" width="13" style="2" customWidth="1"/>
    <col min="7946" max="7946" width="6.85546875" style="2" customWidth="1"/>
    <col min="7947" max="7947" width="13.28515625" style="2" customWidth="1"/>
    <col min="7948" max="7948" width="12.5703125" style="2" customWidth="1"/>
    <col min="7949" max="8192" width="11.42578125" style="2"/>
    <col min="8193" max="8193" width="20.5703125" style="2" customWidth="1"/>
    <col min="8194" max="8194" width="11.42578125" style="2"/>
    <col min="8195" max="8195" width="10.42578125" style="2" customWidth="1"/>
    <col min="8196" max="8196" width="12.42578125" style="2" customWidth="1"/>
    <col min="8197" max="8197" width="13.140625" style="2" customWidth="1"/>
    <col min="8198" max="8198" width="2.7109375" style="2" customWidth="1"/>
    <col min="8199" max="8199" width="24.42578125" style="2" customWidth="1"/>
    <col min="8200" max="8200" width="11.42578125" style="2"/>
    <col min="8201" max="8201" width="13" style="2" customWidth="1"/>
    <col min="8202" max="8202" width="6.85546875" style="2" customWidth="1"/>
    <col min="8203" max="8203" width="13.28515625" style="2" customWidth="1"/>
    <col min="8204" max="8204" width="12.5703125" style="2" customWidth="1"/>
    <col min="8205" max="8448" width="11.42578125" style="2"/>
    <col min="8449" max="8449" width="20.5703125" style="2" customWidth="1"/>
    <col min="8450" max="8450" width="11.42578125" style="2"/>
    <col min="8451" max="8451" width="10.42578125" style="2" customWidth="1"/>
    <col min="8452" max="8452" width="12.42578125" style="2" customWidth="1"/>
    <col min="8453" max="8453" width="13.140625" style="2" customWidth="1"/>
    <col min="8454" max="8454" width="2.7109375" style="2" customWidth="1"/>
    <col min="8455" max="8455" width="24.42578125" style="2" customWidth="1"/>
    <col min="8456" max="8456" width="11.42578125" style="2"/>
    <col min="8457" max="8457" width="13" style="2" customWidth="1"/>
    <col min="8458" max="8458" width="6.85546875" style="2" customWidth="1"/>
    <col min="8459" max="8459" width="13.28515625" style="2" customWidth="1"/>
    <col min="8460" max="8460" width="12.5703125" style="2" customWidth="1"/>
    <col min="8461" max="8704" width="11.42578125" style="2"/>
    <col min="8705" max="8705" width="20.5703125" style="2" customWidth="1"/>
    <col min="8706" max="8706" width="11.42578125" style="2"/>
    <col min="8707" max="8707" width="10.42578125" style="2" customWidth="1"/>
    <col min="8708" max="8708" width="12.42578125" style="2" customWidth="1"/>
    <col min="8709" max="8709" width="13.140625" style="2" customWidth="1"/>
    <col min="8710" max="8710" width="2.7109375" style="2" customWidth="1"/>
    <col min="8711" max="8711" width="24.42578125" style="2" customWidth="1"/>
    <col min="8712" max="8712" width="11.42578125" style="2"/>
    <col min="8713" max="8713" width="13" style="2" customWidth="1"/>
    <col min="8714" max="8714" width="6.85546875" style="2" customWidth="1"/>
    <col min="8715" max="8715" width="13.28515625" style="2" customWidth="1"/>
    <col min="8716" max="8716" width="12.5703125" style="2" customWidth="1"/>
    <col min="8717" max="8960" width="11.42578125" style="2"/>
    <col min="8961" max="8961" width="20.5703125" style="2" customWidth="1"/>
    <col min="8962" max="8962" width="11.42578125" style="2"/>
    <col min="8963" max="8963" width="10.42578125" style="2" customWidth="1"/>
    <col min="8964" max="8964" width="12.42578125" style="2" customWidth="1"/>
    <col min="8965" max="8965" width="13.140625" style="2" customWidth="1"/>
    <col min="8966" max="8966" width="2.7109375" style="2" customWidth="1"/>
    <col min="8967" max="8967" width="24.42578125" style="2" customWidth="1"/>
    <col min="8968" max="8968" width="11.42578125" style="2"/>
    <col min="8969" max="8969" width="13" style="2" customWidth="1"/>
    <col min="8970" max="8970" width="6.85546875" style="2" customWidth="1"/>
    <col min="8971" max="8971" width="13.28515625" style="2" customWidth="1"/>
    <col min="8972" max="8972" width="12.5703125" style="2" customWidth="1"/>
    <col min="8973" max="9216" width="11.42578125" style="2"/>
    <col min="9217" max="9217" width="20.5703125" style="2" customWidth="1"/>
    <col min="9218" max="9218" width="11.42578125" style="2"/>
    <col min="9219" max="9219" width="10.42578125" style="2" customWidth="1"/>
    <col min="9220" max="9220" width="12.42578125" style="2" customWidth="1"/>
    <col min="9221" max="9221" width="13.140625" style="2" customWidth="1"/>
    <col min="9222" max="9222" width="2.7109375" style="2" customWidth="1"/>
    <col min="9223" max="9223" width="24.42578125" style="2" customWidth="1"/>
    <col min="9224" max="9224" width="11.42578125" style="2"/>
    <col min="9225" max="9225" width="13" style="2" customWidth="1"/>
    <col min="9226" max="9226" width="6.85546875" style="2" customWidth="1"/>
    <col min="9227" max="9227" width="13.28515625" style="2" customWidth="1"/>
    <col min="9228" max="9228" width="12.5703125" style="2" customWidth="1"/>
    <col min="9229" max="9472" width="11.42578125" style="2"/>
    <col min="9473" max="9473" width="20.5703125" style="2" customWidth="1"/>
    <col min="9474" max="9474" width="11.42578125" style="2"/>
    <col min="9475" max="9475" width="10.42578125" style="2" customWidth="1"/>
    <col min="9476" max="9476" width="12.42578125" style="2" customWidth="1"/>
    <col min="9477" max="9477" width="13.140625" style="2" customWidth="1"/>
    <col min="9478" max="9478" width="2.7109375" style="2" customWidth="1"/>
    <col min="9479" max="9479" width="24.42578125" style="2" customWidth="1"/>
    <col min="9480" max="9480" width="11.42578125" style="2"/>
    <col min="9481" max="9481" width="13" style="2" customWidth="1"/>
    <col min="9482" max="9482" width="6.85546875" style="2" customWidth="1"/>
    <col min="9483" max="9483" width="13.28515625" style="2" customWidth="1"/>
    <col min="9484" max="9484" width="12.5703125" style="2" customWidth="1"/>
    <col min="9485" max="9728" width="11.42578125" style="2"/>
    <col min="9729" max="9729" width="20.5703125" style="2" customWidth="1"/>
    <col min="9730" max="9730" width="11.42578125" style="2"/>
    <col min="9731" max="9731" width="10.42578125" style="2" customWidth="1"/>
    <col min="9732" max="9732" width="12.42578125" style="2" customWidth="1"/>
    <col min="9733" max="9733" width="13.140625" style="2" customWidth="1"/>
    <col min="9734" max="9734" width="2.7109375" style="2" customWidth="1"/>
    <col min="9735" max="9735" width="24.42578125" style="2" customWidth="1"/>
    <col min="9736" max="9736" width="11.42578125" style="2"/>
    <col min="9737" max="9737" width="13" style="2" customWidth="1"/>
    <col min="9738" max="9738" width="6.85546875" style="2" customWidth="1"/>
    <col min="9739" max="9739" width="13.28515625" style="2" customWidth="1"/>
    <col min="9740" max="9740" width="12.5703125" style="2" customWidth="1"/>
    <col min="9741" max="9984" width="11.42578125" style="2"/>
    <col min="9985" max="9985" width="20.5703125" style="2" customWidth="1"/>
    <col min="9986" max="9986" width="11.42578125" style="2"/>
    <col min="9987" max="9987" width="10.42578125" style="2" customWidth="1"/>
    <col min="9988" max="9988" width="12.42578125" style="2" customWidth="1"/>
    <col min="9989" max="9989" width="13.140625" style="2" customWidth="1"/>
    <col min="9990" max="9990" width="2.7109375" style="2" customWidth="1"/>
    <col min="9991" max="9991" width="24.42578125" style="2" customWidth="1"/>
    <col min="9992" max="9992" width="11.42578125" style="2"/>
    <col min="9993" max="9993" width="13" style="2" customWidth="1"/>
    <col min="9994" max="9994" width="6.85546875" style="2" customWidth="1"/>
    <col min="9995" max="9995" width="13.28515625" style="2" customWidth="1"/>
    <col min="9996" max="9996" width="12.5703125" style="2" customWidth="1"/>
    <col min="9997" max="10240" width="11.42578125" style="2"/>
    <col min="10241" max="10241" width="20.5703125" style="2" customWidth="1"/>
    <col min="10242" max="10242" width="11.42578125" style="2"/>
    <col min="10243" max="10243" width="10.42578125" style="2" customWidth="1"/>
    <col min="10244" max="10244" width="12.42578125" style="2" customWidth="1"/>
    <col min="10245" max="10245" width="13.140625" style="2" customWidth="1"/>
    <col min="10246" max="10246" width="2.7109375" style="2" customWidth="1"/>
    <col min="10247" max="10247" width="24.42578125" style="2" customWidth="1"/>
    <col min="10248" max="10248" width="11.42578125" style="2"/>
    <col min="10249" max="10249" width="13" style="2" customWidth="1"/>
    <col min="10250" max="10250" width="6.85546875" style="2" customWidth="1"/>
    <col min="10251" max="10251" width="13.28515625" style="2" customWidth="1"/>
    <col min="10252" max="10252" width="12.5703125" style="2" customWidth="1"/>
    <col min="10253" max="10496" width="11.42578125" style="2"/>
    <col min="10497" max="10497" width="20.5703125" style="2" customWidth="1"/>
    <col min="10498" max="10498" width="11.42578125" style="2"/>
    <col min="10499" max="10499" width="10.42578125" style="2" customWidth="1"/>
    <col min="10500" max="10500" width="12.42578125" style="2" customWidth="1"/>
    <col min="10501" max="10501" width="13.140625" style="2" customWidth="1"/>
    <col min="10502" max="10502" width="2.7109375" style="2" customWidth="1"/>
    <col min="10503" max="10503" width="24.42578125" style="2" customWidth="1"/>
    <col min="10504" max="10504" width="11.42578125" style="2"/>
    <col min="10505" max="10505" width="13" style="2" customWidth="1"/>
    <col min="10506" max="10506" width="6.85546875" style="2" customWidth="1"/>
    <col min="10507" max="10507" width="13.28515625" style="2" customWidth="1"/>
    <col min="10508" max="10508" width="12.5703125" style="2" customWidth="1"/>
    <col min="10509" max="10752" width="11.42578125" style="2"/>
    <col min="10753" max="10753" width="20.5703125" style="2" customWidth="1"/>
    <col min="10754" max="10754" width="11.42578125" style="2"/>
    <col min="10755" max="10755" width="10.42578125" style="2" customWidth="1"/>
    <col min="10756" max="10756" width="12.42578125" style="2" customWidth="1"/>
    <col min="10757" max="10757" width="13.140625" style="2" customWidth="1"/>
    <col min="10758" max="10758" width="2.7109375" style="2" customWidth="1"/>
    <col min="10759" max="10759" width="24.42578125" style="2" customWidth="1"/>
    <col min="10760" max="10760" width="11.42578125" style="2"/>
    <col min="10761" max="10761" width="13" style="2" customWidth="1"/>
    <col min="10762" max="10762" width="6.85546875" style="2" customWidth="1"/>
    <col min="10763" max="10763" width="13.28515625" style="2" customWidth="1"/>
    <col min="10764" max="10764" width="12.5703125" style="2" customWidth="1"/>
    <col min="10765" max="11008" width="11.42578125" style="2"/>
    <col min="11009" max="11009" width="20.5703125" style="2" customWidth="1"/>
    <col min="11010" max="11010" width="11.42578125" style="2"/>
    <col min="11011" max="11011" width="10.42578125" style="2" customWidth="1"/>
    <col min="11012" max="11012" width="12.42578125" style="2" customWidth="1"/>
    <col min="11013" max="11013" width="13.140625" style="2" customWidth="1"/>
    <col min="11014" max="11014" width="2.7109375" style="2" customWidth="1"/>
    <col min="11015" max="11015" width="24.42578125" style="2" customWidth="1"/>
    <col min="11016" max="11016" width="11.42578125" style="2"/>
    <col min="11017" max="11017" width="13" style="2" customWidth="1"/>
    <col min="11018" max="11018" width="6.85546875" style="2" customWidth="1"/>
    <col min="11019" max="11019" width="13.28515625" style="2" customWidth="1"/>
    <col min="11020" max="11020" width="12.5703125" style="2" customWidth="1"/>
    <col min="11021" max="11264" width="11.42578125" style="2"/>
    <col min="11265" max="11265" width="20.5703125" style="2" customWidth="1"/>
    <col min="11266" max="11266" width="11.42578125" style="2"/>
    <col min="11267" max="11267" width="10.42578125" style="2" customWidth="1"/>
    <col min="11268" max="11268" width="12.42578125" style="2" customWidth="1"/>
    <col min="11269" max="11269" width="13.140625" style="2" customWidth="1"/>
    <col min="11270" max="11270" width="2.7109375" style="2" customWidth="1"/>
    <col min="11271" max="11271" width="24.42578125" style="2" customWidth="1"/>
    <col min="11272" max="11272" width="11.42578125" style="2"/>
    <col min="11273" max="11273" width="13" style="2" customWidth="1"/>
    <col min="11274" max="11274" width="6.85546875" style="2" customWidth="1"/>
    <col min="11275" max="11275" width="13.28515625" style="2" customWidth="1"/>
    <col min="11276" max="11276" width="12.5703125" style="2" customWidth="1"/>
    <col min="11277" max="11520" width="11.42578125" style="2"/>
    <col min="11521" max="11521" width="20.5703125" style="2" customWidth="1"/>
    <col min="11522" max="11522" width="11.42578125" style="2"/>
    <col min="11523" max="11523" width="10.42578125" style="2" customWidth="1"/>
    <col min="11524" max="11524" width="12.42578125" style="2" customWidth="1"/>
    <col min="11525" max="11525" width="13.140625" style="2" customWidth="1"/>
    <col min="11526" max="11526" width="2.7109375" style="2" customWidth="1"/>
    <col min="11527" max="11527" width="24.42578125" style="2" customWidth="1"/>
    <col min="11528" max="11528" width="11.42578125" style="2"/>
    <col min="11529" max="11529" width="13" style="2" customWidth="1"/>
    <col min="11530" max="11530" width="6.85546875" style="2" customWidth="1"/>
    <col min="11531" max="11531" width="13.28515625" style="2" customWidth="1"/>
    <col min="11532" max="11532" width="12.5703125" style="2" customWidth="1"/>
    <col min="11533" max="11776" width="11.42578125" style="2"/>
    <col min="11777" max="11777" width="20.5703125" style="2" customWidth="1"/>
    <col min="11778" max="11778" width="11.42578125" style="2"/>
    <col min="11779" max="11779" width="10.42578125" style="2" customWidth="1"/>
    <col min="11780" max="11780" width="12.42578125" style="2" customWidth="1"/>
    <col min="11781" max="11781" width="13.140625" style="2" customWidth="1"/>
    <col min="11782" max="11782" width="2.7109375" style="2" customWidth="1"/>
    <col min="11783" max="11783" width="24.42578125" style="2" customWidth="1"/>
    <col min="11784" max="11784" width="11.42578125" style="2"/>
    <col min="11785" max="11785" width="13" style="2" customWidth="1"/>
    <col min="11786" max="11786" width="6.85546875" style="2" customWidth="1"/>
    <col min="11787" max="11787" width="13.28515625" style="2" customWidth="1"/>
    <col min="11788" max="11788" width="12.5703125" style="2" customWidth="1"/>
    <col min="11789" max="12032" width="11.42578125" style="2"/>
    <col min="12033" max="12033" width="20.5703125" style="2" customWidth="1"/>
    <col min="12034" max="12034" width="11.42578125" style="2"/>
    <col min="12035" max="12035" width="10.42578125" style="2" customWidth="1"/>
    <col min="12036" max="12036" width="12.42578125" style="2" customWidth="1"/>
    <col min="12037" max="12037" width="13.140625" style="2" customWidth="1"/>
    <col min="12038" max="12038" width="2.7109375" style="2" customWidth="1"/>
    <col min="12039" max="12039" width="24.42578125" style="2" customWidth="1"/>
    <col min="12040" max="12040" width="11.42578125" style="2"/>
    <col min="12041" max="12041" width="13" style="2" customWidth="1"/>
    <col min="12042" max="12042" width="6.85546875" style="2" customWidth="1"/>
    <col min="12043" max="12043" width="13.28515625" style="2" customWidth="1"/>
    <col min="12044" max="12044" width="12.5703125" style="2" customWidth="1"/>
    <col min="12045" max="12288" width="11.42578125" style="2"/>
    <col min="12289" max="12289" width="20.5703125" style="2" customWidth="1"/>
    <col min="12290" max="12290" width="11.42578125" style="2"/>
    <col min="12291" max="12291" width="10.42578125" style="2" customWidth="1"/>
    <col min="12292" max="12292" width="12.42578125" style="2" customWidth="1"/>
    <col min="12293" max="12293" width="13.140625" style="2" customWidth="1"/>
    <col min="12294" max="12294" width="2.7109375" style="2" customWidth="1"/>
    <col min="12295" max="12295" width="24.42578125" style="2" customWidth="1"/>
    <col min="12296" max="12296" width="11.42578125" style="2"/>
    <col min="12297" max="12297" width="13" style="2" customWidth="1"/>
    <col min="12298" max="12298" width="6.85546875" style="2" customWidth="1"/>
    <col min="12299" max="12299" width="13.28515625" style="2" customWidth="1"/>
    <col min="12300" max="12300" width="12.5703125" style="2" customWidth="1"/>
    <col min="12301" max="12544" width="11.42578125" style="2"/>
    <col min="12545" max="12545" width="20.5703125" style="2" customWidth="1"/>
    <col min="12546" max="12546" width="11.42578125" style="2"/>
    <col min="12547" max="12547" width="10.42578125" style="2" customWidth="1"/>
    <col min="12548" max="12548" width="12.42578125" style="2" customWidth="1"/>
    <col min="12549" max="12549" width="13.140625" style="2" customWidth="1"/>
    <col min="12550" max="12550" width="2.7109375" style="2" customWidth="1"/>
    <col min="12551" max="12551" width="24.42578125" style="2" customWidth="1"/>
    <col min="12552" max="12552" width="11.42578125" style="2"/>
    <col min="12553" max="12553" width="13" style="2" customWidth="1"/>
    <col min="12554" max="12554" width="6.85546875" style="2" customWidth="1"/>
    <col min="12555" max="12555" width="13.28515625" style="2" customWidth="1"/>
    <col min="12556" max="12556" width="12.5703125" style="2" customWidth="1"/>
    <col min="12557" max="12800" width="11.42578125" style="2"/>
    <col min="12801" max="12801" width="20.5703125" style="2" customWidth="1"/>
    <col min="12802" max="12802" width="11.42578125" style="2"/>
    <col min="12803" max="12803" width="10.42578125" style="2" customWidth="1"/>
    <col min="12804" max="12804" width="12.42578125" style="2" customWidth="1"/>
    <col min="12805" max="12805" width="13.140625" style="2" customWidth="1"/>
    <col min="12806" max="12806" width="2.7109375" style="2" customWidth="1"/>
    <col min="12807" max="12807" width="24.42578125" style="2" customWidth="1"/>
    <col min="12808" max="12808" width="11.42578125" style="2"/>
    <col min="12809" max="12809" width="13" style="2" customWidth="1"/>
    <col min="12810" max="12810" width="6.85546875" style="2" customWidth="1"/>
    <col min="12811" max="12811" width="13.28515625" style="2" customWidth="1"/>
    <col min="12812" max="12812" width="12.5703125" style="2" customWidth="1"/>
    <col min="12813" max="13056" width="11.42578125" style="2"/>
    <col min="13057" max="13057" width="20.5703125" style="2" customWidth="1"/>
    <col min="13058" max="13058" width="11.42578125" style="2"/>
    <col min="13059" max="13059" width="10.42578125" style="2" customWidth="1"/>
    <col min="13060" max="13060" width="12.42578125" style="2" customWidth="1"/>
    <col min="13061" max="13061" width="13.140625" style="2" customWidth="1"/>
    <col min="13062" max="13062" width="2.7109375" style="2" customWidth="1"/>
    <col min="13063" max="13063" width="24.42578125" style="2" customWidth="1"/>
    <col min="13064" max="13064" width="11.42578125" style="2"/>
    <col min="13065" max="13065" width="13" style="2" customWidth="1"/>
    <col min="13066" max="13066" width="6.85546875" style="2" customWidth="1"/>
    <col min="13067" max="13067" width="13.28515625" style="2" customWidth="1"/>
    <col min="13068" max="13068" width="12.5703125" style="2" customWidth="1"/>
    <col min="13069" max="13312" width="11.42578125" style="2"/>
    <col min="13313" max="13313" width="20.5703125" style="2" customWidth="1"/>
    <col min="13314" max="13314" width="11.42578125" style="2"/>
    <col min="13315" max="13315" width="10.42578125" style="2" customWidth="1"/>
    <col min="13316" max="13316" width="12.42578125" style="2" customWidth="1"/>
    <col min="13317" max="13317" width="13.140625" style="2" customWidth="1"/>
    <col min="13318" max="13318" width="2.7109375" style="2" customWidth="1"/>
    <col min="13319" max="13319" width="24.42578125" style="2" customWidth="1"/>
    <col min="13320" max="13320" width="11.42578125" style="2"/>
    <col min="13321" max="13321" width="13" style="2" customWidth="1"/>
    <col min="13322" max="13322" width="6.85546875" style="2" customWidth="1"/>
    <col min="13323" max="13323" width="13.28515625" style="2" customWidth="1"/>
    <col min="13324" max="13324" width="12.5703125" style="2" customWidth="1"/>
    <col min="13325" max="13568" width="11.42578125" style="2"/>
    <col min="13569" max="13569" width="20.5703125" style="2" customWidth="1"/>
    <col min="13570" max="13570" width="11.42578125" style="2"/>
    <col min="13571" max="13571" width="10.42578125" style="2" customWidth="1"/>
    <col min="13572" max="13572" width="12.42578125" style="2" customWidth="1"/>
    <col min="13573" max="13573" width="13.140625" style="2" customWidth="1"/>
    <col min="13574" max="13574" width="2.7109375" style="2" customWidth="1"/>
    <col min="13575" max="13575" width="24.42578125" style="2" customWidth="1"/>
    <col min="13576" max="13576" width="11.42578125" style="2"/>
    <col min="13577" max="13577" width="13" style="2" customWidth="1"/>
    <col min="13578" max="13578" width="6.85546875" style="2" customWidth="1"/>
    <col min="13579" max="13579" width="13.28515625" style="2" customWidth="1"/>
    <col min="13580" max="13580" width="12.5703125" style="2" customWidth="1"/>
    <col min="13581" max="13824" width="11.42578125" style="2"/>
    <col min="13825" max="13825" width="20.5703125" style="2" customWidth="1"/>
    <col min="13826" max="13826" width="11.42578125" style="2"/>
    <col min="13827" max="13827" width="10.42578125" style="2" customWidth="1"/>
    <col min="13828" max="13828" width="12.42578125" style="2" customWidth="1"/>
    <col min="13829" max="13829" width="13.140625" style="2" customWidth="1"/>
    <col min="13830" max="13830" width="2.7109375" style="2" customWidth="1"/>
    <col min="13831" max="13831" width="24.42578125" style="2" customWidth="1"/>
    <col min="13832" max="13832" width="11.42578125" style="2"/>
    <col min="13833" max="13833" width="13" style="2" customWidth="1"/>
    <col min="13834" max="13834" width="6.85546875" style="2" customWidth="1"/>
    <col min="13835" max="13835" width="13.28515625" style="2" customWidth="1"/>
    <col min="13836" max="13836" width="12.5703125" style="2" customWidth="1"/>
    <col min="13837" max="14080" width="11.42578125" style="2"/>
    <col min="14081" max="14081" width="20.5703125" style="2" customWidth="1"/>
    <col min="14082" max="14082" width="11.42578125" style="2"/>
    <col min="14083" max="14083" width="10.42578125" style="2" customWidth="1"/>
    <col min="14084" max="14084" width="12.42578125" style="2" customWidth="1"/>
    <col min="14085" max="14085" width="13.140625" style="2" customWidth="1"/>
    <col min="14086" max="14086" width="2.7109375" style="2" customWidth="1"/>
    <col min="14087" max="14087" width="24.42578125" style="2" customWidth="1"/>
    <col min="14088" max="14088" width="11.42578125" style="2"/>
    <col min="14089" max="14089" width="13" style="2" customWidth="1"/>
    <col min="14090" max="14090" width="6.85546875" style="2" customWidth="1"/>
    <col min="14091" max="14091" width="13.28515625" style="2" customWidth="1"/>
    <col min="14092" max="14092" width="12.5703125" style="2" customWidth="1"/>
    <col min="14093" max="14336" width="11.42578125" style="2"/>
    <col min="14337" max="14337" width="20.5703125" style="2" customWidth="1"/>
    <col min="14338" max="14338" width="11.42578125" style="2"/>
    <col min="14339" max="14339" width="10.42578125" style="2" customWidth="1"/>
    <col min="14340" max="14340" width="12.42578125" style="2" customWidth="1"/>
    <col min="14341" max="14341" width="13.140625" style="2" customWidth="1"/>
    <col min="14342" max="14342" width="2.7109375" style="2" customWidth="1"/>
    <col min="14343" max="14343" width="24.42578125" style="2" customWidth="1"/>
    <col min="14344" max="14344" width="11.42578125" style="2"/>
    <col min="14345" max="14345" width="13" style="2" customWidth="1"/>
    <col min="14346" max="14346" width="6.85546875" style="2" customWidth="1"/>
    <col min="14347" max="14347" width="13.28515625" style="2" customWidth="1"/>
    <col min="14348" max="14348" width="12.5703125" style="2" customWidth="1"/>
    <col min="14349" max="14592" width="11.42578125" style="2"/>
    <col min="14593" max="14593" width="20.5703125" style="2" customWidth="1"/>
    <col min="14594" max="14594" width="11.42578125" style="2"/>
    <col min="14595" max="14595" width="10.42578125" style="2" customWidth="1"/>
    <col min="14596" max="14596" width="12.42578125" style="2" customWidth="1"/>
    <col min="14597" max="14597" width="13.140625" style="2" customWidth="1"/>
    <col min="14598" max="14598" width="2.7109375" style="2" customWidth="1"/>
    <col min="14599" max="14599" width="24.42578125" style="2" customWidth="1"/>
    <col min="14600" max="14600" width="11.42578125" style="2"/>
    <col min="14601" max="14601" width="13" style="2" customWidth="1"/>
    <col min="14602" max="14602" width="6.85546875" style="2" customWidth="1"/>
    <col min="14603" max="14603" width="13.28515625" style="2" customWidth="1"/>
    <col min="14604" max="14604" width="12.5703125" style="2" customWidth="1"/>
    <col min="14605" max="14848" width="11.42578125" style="2"/>
    <col min="14849" max="14849" width="20.5703125" style="2" customWidth="1"/>
    <col min="14850" max="14850" width="11.42578125" style="2"/>
    <col min="14851" max="14851" width="10.42578125" style="2" customWidth="1"/>
    <col min="14852" max="14852" width="12.42578125" style="2" customWidth="1"/>
    <col min="14853" max="14853" width="13.140625" style="2" customWidth="1"/>
    <col min="14854" max="14854" width="2.7109375" style="2" customWidth="1"/>
    <col min="14855" max="14855" width="24.42578125" style="2" customWidth="1"/>
    <col min="14856" max="14856" width="11.42578125" style="2"/>
    <col min="14857" max="14857" width="13" style="2" customWidth="1"/>
    <col min="14858" max="14858" width="6.85546875" style="2" customWidth="1"/>
    <col min="14859" max="14859" width="13.28515625" style="2" customWidth="1"/>
    <col min="14860" max="14860" width="12.5703125" style="2" customWidth="1"/>
    <col min="14861" max="15104" width="11.42578125" style="2"/>
    <col min="15105" max="15105" width="20.5703125" style="2" customWidth="1"/>
    <col min="15106" max="15106" width="11.42578125" style="2"/>
    <col min="15107" max="15107" width="10.42578125" style="2" customWidth="1"/>
    <col min="15108" max="15108" width="12.42578125" style="2" customWidth="1"/>
    <col min="15109" max="15109" width="13.140625" style="2" customWidth="1"/>
    <col min="15110" max="15110" width="2.7109375" style="2" customWidth="1"/>
    <col min="15111" max="15111" width="24.42578125" style="2" customWidth="1"/>
    <col min="15112" max="15112" width="11.42578125" style="2"/>
    <col min="15113" max="15113" width="13" style="2" customWidth="1"/>
    <col min="15114" max="15114" width="6.85546875" style="2" customWidth="1"/>
    <col min="15115" max="15115" width="13.28515625" style="2" customWidth="1"/>
    <col min="15116" max="15116" width="12.5703125" style="2" customWidth="1"/>
    <col min="15117" max="15360" width="11.42578125" style="2"/>
    <col min="15361" max="15361" width="20.5703125" style="2" customWidth="1"/>
    <col min="15362" max="15362" width="11.42578125" style="2"/>
    <col min="15363" max="15363" width="10.42578125" style="2" customWidth="1"/>
    <col min="15364" max="15364" width="12.42578125" style="2" customWidth="1"/>
    <col min="15365" max="15365" width="13.140625" style="2" customWidth="1"/>
    <col min="15366" max="15366" width="2.7109375" style="2" customWidth="1"/>
    <col min="15367" max="15367" width="24.42578125" style="2" customWidth="1"/>
    <col min="15368" max="15368" width="11.42578125" style="2"/>
    <col min="15369" max="15369" width="13" style="2" customWidth="1"/>
    <col min="15370" max="15370" width="6.85546875" style="2" customWidth="1"/>
    <col min="15371" max="15371" width="13.28515625" style="2" customWidth="1"/>
    <col min="15372" max="15372" width="12.5703125" style="2" customWidth="1"/>
    <col min="15373" max="15616" width="11.42578125" style="2"/>
    <col min="15617" max="15617" width="20.5703125" style="2" customWidth="1"/>
    <col min="15618" max="15618" width="11.42578125" style="2"/>
    <col min="15619" max="15619" width="10.42578125" style="2" customWidth="1"/>
    <col min="15620" max="15620" width="12.42578125" style="2" customWidth="1"/>
    <col min="15621" max="15621" width="13.140625" style="2" customWidth="1"/>
    <col min="15622" max="15622" width="2.7109375" style="2" customWidth="1"/>
    <col min="15623" max="15623" width="24.42578125" style="2" customWidth="1"/>
    <col min="15624" max="15624" width="11.42578125" style="2"/>
    <col min="15625" max="15625" width="13" style="2" customWidth="1"/>
    <col min="15626" max="15626" width="6.85546875" style="2" customWidth="1"/>
    <col min="15627" max="15627" width="13.28515625" style="2" customWidth="1"/>
    <col min="15628" max="15628" width="12.5703125" style="2" customWidth="1"/>
    <col min="15629" max="15872" width="11.42578125" style="2"/>
    <col min="15873" max="15873" width="20.5703125" style="2" customWidth="1"/>
    <col min="15874" max="15874" width="11.42578125" style="2"/>
    <col min="15875" max="15875" width="10.42578125" style="2" customWidth="1"/>
    <col min="15876" max="15876" width="12.42578125" style="2" customWidth="1"/>
    <col min="15877" max="15877" width="13.140625" style="2" customWidth="1"/>
    <col min="15878" max="15878" width="2.7109375" style="2" customWidth="1"/>
    <col min="15879" max="15879" width="24.42578125" style="2" customWidth="1"/>
    <col min="15880" max="15880" width="11.42578125" style="2"/>
    <col min="15881" max="15881" width="13" style="2" customWidth="1"/>
    <col min="15882" max="15882" width="6.85546875" style="2" customWidth="1"/>
    <col min="15883" max="15883" width="13.28515625" style="2" customWidth="1"/>
    <col min="15884" max="15884" width="12.5703125" style="2" customWidth="1"/>
    <col min="15885" max="16128" width="11.42578125" style="2"/>
    <col min="16129" max="16129" width="20.5703125" style="2" customWidth="1"/>
    <col min="16130" max="16130" width="11.42578125" style="2"/>
    <col min="16131" max="16131" width="10.42578125" style="2" customWidth="1"/>
    <col min="16132" max="16132" width="12.42578125" style="2" customWidth="1"/>
    <col min="16133" max="16133" width="13.140625" style="2" customWidth="1"/>
    <col min="16134" max="16134" width="2.7109375" style="2" customWidth="1"/>
    <col min="16135" max="16135" width="24.42578125" style="2" customWidth="1"/>
    <col min="16136" max="16136" width="11.42578125" style="2"/>
    <col min="16137" max="16137" width="13" style="2" customWidth="1"/>
    <col min="16138" max="16138" width="6.85546875" style="2" customWidth="1"/>
    <col min="16139" max="16139" width="13.28515625" style="2" customWidth="1"/>
    <col min="16140" max="16140" width="12.5703125" style="2" customWidth="1"/>
    <col min="16141" max="16384" width="11.4257812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 t="s">
        <v>71</v>
      </c>
      <c r="K1" s="1">
        <v>2022</v>
      </c>
    </row>
    <row r="2" spans="1:11">
      <c r="A2" s="1" t="s">
        <v>2</v>
      </c>
      <c r="B2" s="1"/>
      <c r="C2" s="1"/>
      <c r="D2" s="3">
        <v>44651</v>
      </c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4" t="s">
        <v>3</v>
      </c>
      <c r="B4" s="1"/>
      <c r="C4" s="3">
        <v>44621</v>
      </c>
      <c r="D4" s="5"/>
      <c r="E4" s="5">
        <v>95812584.00999999</v>
      </c>
      <c r="F4" s="1"/>
      <c r="G4" s="4" t="s">
        <v>4</v>
      </c>
      <c r="H4" s="1"/>
      <c r="I4" s="1"/>
      <c r="J4" s="1"/>
      <c r="K4" s="1"/>
    </row>
    <row r="5" spans="1:11">
      <c r="A5" s="4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>
      <c r="A6" s="4" t="s">
        <v>6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1" t="s">
        <v>7</v>
      </c>
      <c r="B7" s="1"/>
      <c r="C7" s="1"/>
      <c r="D7" s="5">
        <v>2267596.2600000002</v>
      </c>
      <c r="E7" s="1"/>
      <c r="F7" s="1"/>
      <c r="G7" s="1"/>
      <c r="H7" s="1"/>
      <c r="I7" s="1"/>
      <c r="J7" s="5"/>
      <c r="K7" s="1"/>
    </row>
    <row r="8" spans="1:11">
      <c r="A8" s="1" t="s">
        <v>8</v>
      </c>
      <c r="B8" s="1"/>
      <c r="C8" s="1"/>
      <c r="D8" s="5">
        <v>358482.02999999997</v>
      </c>
      <c r="E8" s="1"/>
      <c r="F8" s="5"/>
      <c r="G8" s="1" t="s">
        <v>9</v>
      </c>
      <c r="H8" s="1"/>
      <c r="I8" s="5">
        <v>9149055.1099999994</v>
      </c>
      <c r="J8" s="5"/>
      <c r="K8" s="1"/>
    </row>
    <row r="9" spans="1:11">
      <c r="A9" s="1" t="s">
        <v>10</v>
      </c>
      <c r="B9" s="1"/>
      <c r="C9" s="1"/>
      <c r="D9" s="5">
        <v>0</v>
      </c>
      <c r="E9" s="1"/>
      <c r="F9" s="1"/>
      <c r="G9" s="1" t="s">
        <v>11</v>
      </c>
      <c r="H9" s="1"/>
      <c r="I9" s="5">
        <v>6939640.9699999997</v>
      </c>
      <c r="J9" s="5"/>
      <c r="K9" s="1"/>
    </row>
    <row r="10" spans="1:11">
      <c r="A10" s="1" t="s">
        <v>12</v>
      </c>
      <c r="B10" s="1"/>
      <c r="C10" s="1"/>
      <c r="D10" s="5">
        <v>126550</v>
      </c>
      <c r="E10" s="1"/>
      <c r="F10" s="1"/>
      <c r="G10" s="1" t="s">
        <v>13</v>
      </c>
      <c r="H10" s="1"/>
      <c r="I10" s="5">
        <v>0</v>
      </c>
      <c r="J10" s="1"/>
      <c r="K10" s="1"/>
    </row>
    <row r="11" spans="1:11">
      <c r="A11" s="1" t="s">
        <v>14</v>
      </c>
      <c r="B11" s="1"/>
      <c r="C11" s="1"/>
      <c r="D11" s="5">
        <v>0</v>
      </c>
      <c r="E11" s="1"/>
      <c r="F11" s="1"/>
      <c r="G11" s="1" t="s">
        <v>15</v>
      </c>
      <c r="H11" s="1"/>
      <c r="I11" s="5">
        <v>2287425.3199999998</v>
      </c>
      <c r="J11" s="5"/>
      <c r="K11" s="1"/>
    </row>
    <row r="12" spans="1:11">
      <c r="A12" s="1" t="s">
        <v>16</v>
      </c>
      <c r="B12" s="1"/>
      <c r="C12" s="1"/>
      <c r="D12" s="5">
        <v>60000</v>
      </c>
      <c r="E12" s="1"/>
      <c r="F12" s="1"/>
      <c r="G12" s="1" t="s">
        <v>17</v>
      </c>
      <c r="H12" s="1"/>
      <c r="I12" s="5">
        <v>292792</v>
      </c>
      <c r="J12" s="5"/>
      <c r="K12" s="1"/>
    </row>
    <row r="13" spans="1:11">
      <c r="A13" s="1" t="s">
        <v>18</v>
      </c>
      <c r="B13" s="1"/>
      <c r="C13" s="1"/>
      <c r="D13" s="5">
        <v>0</v>
      </c>
      <c r="E13" s="1"/>
      <c r="F13" s="1"/>
      <c r="G13" s="1" t="s">
        <v>19</v>
      </c>
      <c r="H13" s="1"/>
      <c r="I13" s="5">
        <v>6727645.4000000004</v>
      </c>
      <c r="J13" s="5"/>
      <c r="K13" s="1"/>
    </row>
    <row r="14" spans="1:11">
      <c r="A14" s="1" t="s">
        <v>20</v>
      </c>
      <c r="B14" s="1"/>
      <c r="C14" s="1"/>
      <c r="D14" s="5">
        <v>80846.179999999993</v>
      </c>
      <c r="E14" s="1"/>
      <c r="F14" s="1"/>
      <c r="G14" s="1" t="s">
        <v>21</v>
      </c>
      <c r="H14" s="1"/>
      <c r="I14" s="5">
        <v>0</v>
      </c>
      <c r="J14" s="8"/>
      <c r="K14" s="9"/>
    </row>
    <row r="15" spans="1:11">
      <c r="A15" s="1" t="s">
        <v>22</v>
      </c>
      <c r="B15" s="1"/>
      <c r="C15" s="1"/>
      <c r="D15" s="5">
        <v>100270</v>
      </c>
      <c r="E15" s="1"/>
      <c r="F15" s="1"/>
      <c r="G15" s="1" t="s">
        <v>23</v>
      </c>
      <c r="H15" s="1"/>
      <c r="I15" s="10">
        <v>25396558.799999997</v>
      </c>
      <c r="J15" s="11"/>
      <c r="K15" s="10">
        <v>25396558.799999997</v>
      </c>
    </row>
    <row r="16" spans="1:11">
      <c r="A16" s="1" t="s">
        <v>24</v>
      </c>
      <c r="B16" s="1"/>
      <c r="C16" s="1"/>
      <c r="D16" s="5">
        <v>64601</v>
      </c>
      <c r="E16" s="1"/>
      <c r="F16" s="1"/>
      <c r="G16" s="4"/>
      <c r="H16" s="1"/>
      <c r="I16" s="1"/>
      <c r="J16" s="1"/>
      <c r="K16" s="1"/>
    </row>
    <row r="17" spans="1:12">
      <c r="A17" s="1" t="s">
        <v>25</v>
      </c>
      <c r="B17" s="1"/>
      <c r="C17" s="1"/>
      <c r="D17" s="5">
        <v>338313.70999999996</v>
      </c>
      <c r="E17" s="1"/>
      <c r="F17" s="1"/>
      <c r="G17" s="4" t="s">
        <v>5</v>
      </c>
      <c r="H17" s="1"/>
      <c r="I17" s="1"/>
      <c r="J17" s="1"/>
      <c r="K17" s="1"/>
    </row>
    <row r="18" spans="1:12">
      <c r="A18" s="1" t="s">
        <v>27</v>
      </c>
      <c r="B18" s="1"/>
      <c r="C18" s="1"/>
      <c r="D18" s="5">
        <v>187746.84999999998</v>
      </c>
      <c r="E18" s="1"/>
      <c r="F18" s="1"/>
      <c r="G18" s="1" t="s">
        <v>28</v>
      </c>
      <c r="H18" s="1"/>
      <c r="I18" s="1"/>
      <c r="J18" s="1"/>
      <c r="K18" s="5">
        <v>1577159.6799999999</v>
      </c>
    </row>
    <row r="19" spans="1:12">
      <c r="A19" s="1" t="s">
        <v>29</v>
      </c>
      <c r="B19" s="1"/>
      <c r="C19" s="1"/>
      <c r="D19" s="5">
        <v>2972.9100000000003</v>
      </c>
      <c r="E19" s="1"/>
      <c r="F19" s="5"/>
      <c r="G19" s="1" t="s">
        <v>30</v>
      </c>
      <c r="H19" s="1"/>
      <c r="I19" s="1"/>
      <c r="J19" s="1"/>
      <c r="K19" s="5">
        <v>5112379.67</v>
      </c>
    </row>
    <row r="20" spans="1:12">
      <c r="A20" s="1" t="s">
        <v>31</v>
      </c>
      <c r="B20" s="1"/>
      <c r="C20" s="1"/>
      <c r="D20" s="5">
        <v>0</v>
      </c>
      <c r="E20" s="1"/>
      <c r="F20" s="5"/>
      <c r="G20" s="1" t="s">
        <v>32</v>
      </c>
      <c r="H20" s="1"/>
      <c r="I20" s="1"/>
      <c r="J20" s="1"/>
      <c r="K20" s="10">
        <v>32086098.149999999</v>
      </c>
    </row>
    <row r="21" spans="1:12">
      <c r="A21" s="1" t="s">
        <v>33</v>
      </c>
      <c r="B21" s="1"/>
      <c r="C21" s="1"/>
      <c r="D21" s="5">
        <v>3680</v>
      </c>
      <c r="E21" s="1"/>
      <c r="F21" s="1"/>
      <c r="G21" s="1"/>
      <c r="H21" s="5"/>
      <c r="I21" s="1"/>
      <c r="J21" s="1"/>
      <c r="K21" s="13"/>
    </row>
    <row r="22" spans="1:12">
      <c r="A22" s="1" t="s">
        <v>34</v>
      </c>
      <c r="B22" s="1"/>
      <c r="C22" s="1"/>
      <c r="D22" s="5">
        <v>0</v>
      </c>
      <c r="E22" s="1"/>
      <c r="F22" s="1"/>
      <c r="G22" s="4"/>
      <c r="H22" s="14"/>
      <c r="I22" s="14"/>
      <c r="J22" s="1"/>
      <c r="K22" s="1"/>
    </row>
    <row r="23" spans="1:12">
      <c r="A23" s="1" t="s">
        <v>35</v>
      </c>
      <c r="B23" s="1"/>
      <c r="C23" s="1"/>
      <c r="D23" s="5">
        <v>729353.54</v>
      </c>
      <c r="E23" s="1"/>
      <c r="F23" s="1"/>
      <c r="G23" s="1"/>
      <c r="H23" s="1"/>
      <c r="I23" s="5"/>
      <c r="J23" s="1"/>
      <c r="K23" s="5"/>
    </row>
    <row r="24" spans="1:12">
      <c r="A24" s="1" t="s">
        <v>38</v>
      </c>
      <c r="B24" s="1"/>
      <c r="C24" s="1"/>
      <c r="D24" s="5">
        <v>751120.96999999986</v>
      </c>
      <c r="E24" s="1"/>
      <c r="F24" s="5"/>
      <c r="G24" s="1"/>
      <c r="H24" s="1"/>
      <c r="I24" s="5"/>
      <c r="J24" s="1"/>
      <c r="K24" s="5"/>
    </row>
    <row r="25" spans="1:12">
      <c r="A25" s="1" t="s">
        <v>40</v>
      </c>
      <c r="B25" s="1"/>
      <c r="C25" s="1"/>
      <c r="D25" s="5">
        <v>61180.32</v>
      </c>
      <c r="E25" s="1"/>
      <c r="F25" s="1"/>
      <c r="G25" s="4" t="s">
        <v>36</v>
      </c>
      <c r="H25" s="14" t="s">
        <v>37</v>
      </c>
      <c r="I25" s="14">
        <v>44651</v>
      </c>
      <c r="J25" s="1"/>
      <c r="K25" s="1"/>
    </row>
    <row r="26" spans="1:12">
      <c r="A26" s="1" t="s">
        <v>42</v>
      </c>
      <c r="B26" s="1"/>
      <c r="C26" s="1"/>
      <c r="D26" s="5">
        <v>67330</v>
      </c>
      <c r="E26" s="1"/>
      <c r="F26" s="1"/>
      <c r="G26" s="1" t="s">
        <v>39</v>
      </c>
      <c r="H26" s="1"/>
      <c r="I26" s="5">
        <v>26002.12</v>
      </c>
      <c r="J26" s="1"/>
      <c r="K26" s="5"/>
      <c r="L26" s="7"/>
    </row>
    <row r="27" spans="1:12">
      <c r="A27" s="1" t="s">
        <v>44</v>
      </c>
      <c r="B27" s="1"/>
      <c r="C27" s="1"/>
      <c r="D27" s="5">
        <v>0</v>
      </c>
      <c r="E27" s="1"/>
      <c r="F27" s="1"/>
      <c r="G27" s="1" t="s">
        <v>41</v>
      </c>
      <c r="H27" s="1"/>
      <c r="I27" s="5">
        <v>25000</v>
      </c>
      <c r="J27" s="1"/>
      <c r="K27" s="5"/>
      <c r="L27" s="7"/>
    </row>
    <row r="28" spans="1:12">
      <c r="A28" s="1" t="s">
        <v>46</v>
      </c>
      <c r="B28" s="1"/>
      <c r="C28" s="1"/>
      <c r="D28" s="5">
        <v>1276812.69</v>
      </c>
      <c r="E28" s="1"/>
      <c r="F28" s="1"/>
      <c r="G28" s="1" t="s">
        <v>43</v>
      </c>
      <c r="H28" s="1"/>
      <c r="I28" s="5">
        <v>5000</v>
      </c>
      <c r="J28" s="1"/>
      <c r="K28" s="5"/>
      <c r="L28" s="7"/>
    </row>
    <row r="29" spans="1:12">
      <c r="A29" s="1" t="s">
        <v>48</v>
      </c>
      <c r="B29" s="1"/>
      <c r="C29" s="1"/>
      <c r="D29" s="5">
        <v>64790</v>
      </c>
      <c r="E29" s="1"/>
      <c r="F29" s="1"/>
      <c r="G29" s="1" t="s">
        <v>45</v>
      </c>
      <c r="H29" s="1"/>
      <c r="I29" s="5">
        <v>10242459.9</v>
      </c>
      <c r="J29" s="1"/>
      <c r="K29" s="5"/>
      <c r="L29" s="7"/>
    </row>
    <row r="30" spans="1:12">
      <c r="A30" s="1" t="s">
        <v>50</v>
      </c>
      <c r="B30" s="1"/>
      <c r="C30" s="1"/>
      <c r="D30" s="5">
        <v>1484417.2799999998</v>
      </c>
      <c r="E30" s="1"/>
      <c r="F30" s="1"/>
      <c r="G30" s="1" t="s">
        <v>47</v>
      </c>
      <c r="H30" s="1"/>
      <c r="I30" s="5">
        <v>7823.02</v>
      </c>
      <c r="J30" s="1"/>
      <c r="K30" s="5"/>
      <c r="L30" s="7"/>
    </row>
    <row r="31" spans="1:12">
      <c r="A31" s="1" t="s">
        <v>52</v>
      </c>
      <c r="B31" s="1"/>
      <c r="C31" s="1"/>
      <c r="D31" s="5">
        <v>0</v>
      </c>
      <c r="E31" s="1"/>
      <c r="F31" s="1"/>
      <c r="G31" s="1" t="s">
        <v>49</v>
      </c>
      <c r="H31" s="1"/>
      <c r="I31" s="5">
        <v>5092.5600000000004</v>
      </c>
      <c r="J31" s="18"/>
      <c r="K31" s="13"/>
      <c r="L31" s="7"/>
    </row>
    <row r="32" spans="1:12">
      <c r="A32" s="1" t="s">
        <v>54</v>
      </c>
      <c r="B32" s="1"/>
      <c r="C32" s="1"/>
      <c r="D32" s="5">
        <v>24500</v>
      </c>
      <c r="E32" s="1"/>
      <c r="F32" s="1"/>
      <c r="G32" s="1" t="s">
        <v>51</v>
      </c>
      <c r="H32" s="1"/>
      <c r="I32" s="13">
        <v>7028.31</v>
      </c>
      <c r="J32" s="19"/>
      <c r="K32" s="13"/>
      <c r="L32" s="7"/>
    </row>
    <row r="33" spans="1:12">
      <c r="A33" s="1" t="s">
        <v>56</v>
      </c>
      <c r="B33" s="1"/>
      <c r="C33" s="1"/>
      <c r="D33" s="5">
        <v>10129405.24</v>
      </c>
      <c r="E33" s="1"/>
      <c r="F33" s="1"/>
      <c r="G33" s="1" t="s">
        <v>53</v>
      </c>
      <c r="H33" s="1"/>
      <c r="I33" s="13">
        <v>11788958.380000001</v>
      </c>
      <c r="J33" s="18"/>
      <c r="K33" s="18"/>
      <c r="L33" s="7"/>
    </row>
    <row r="34" spans="1:12">
      <c r="A34" s="1" t="s">
        <v>58</v>
      </c>
      <c r="B34" s="1"/>
      <c r="C34" s="1"/>
      <c r="D34" s="5">
        <v>15397307.76</v>
      </c>
      <c r="E34" s="1"/>
      <c r="F34" s="1"/>
      <c r="G34" s="1" t="s">
        <v>55</v>
      </c>
      <c r="H34" s="1"/>
      <c r="I34" s="13">
        <v>5254.67</v>
      </c>
      <c r="J34" s="18"/>
      <c r="K34" s="13"/>
      <c r="L34" s="7"/>
    </row>
    <row r="35" spans="1:12">
      <c r="A35" s="1" t="s">
        <v>69</v>
      </c>
      <c r="B35" s="1"/>
      <c r="C35" s="1"/>
      <c r="D35" s="5">
        <v>0</v>
      </c>
      <c r="E35" s="1"/>
      <c r="F35" s="1"/>
      <c r="G35" s="1" t="s">
        <v>57</v>
      </c>
      <c r="H35" s="1"/>
      <c r="I35" s="13">
        <v>4103193.47</v>
      </c>
      <c r="J35" s="18"/>
      <c r="K35" s="13"/>
      <c r="L35" s="7"/>
    </row>
    <row r="36" spans="1:12">
      <c r="A36" s="1" t="s">
        <v>60</v>
      </c>
      <c r="B36" s="1"/>
      <c r="C36" s="1"/>
      <c r="D36" s="5">
        <v>0</v>
      </c>
      <c r="E36" s="1"/>
      <c r="F36" s="1"/>
      <c r="G36" s="1" t="s">
        <v>59</v>
      </c>
      <c r="H36" s="1"/>
      <c r="I36" s="13">
        <v>35000000</v>
      </c>
      <c r="J36" s="1"/>
      <c r="K36" s="1"/>
      <c r="L36" s="7"/>
    </row>
    <row r="37" spans="1:12">
      <c r="A37" s="1" t="s">
        <v>62</v>
      </c>
      <c r="B37" s="1"/>
      <c r="C37" s="1"/>
      <c r="D37" s="9">
        <v>4653.32</v>
      </c>
      <c r="E37" s="5"/>
      <c r="F37" s="1"/>
      <c r="G37" s="1" t="s">
        <v>61</v>
      </c>
      <c r="H37" s="1"/>
      <c r="I37" s="13">
        <v>38000000</v>
      </c>
      <c r="J37" s="1"/>
      <c r="K37" s="1"/>
      <c r="L37" s="7"/>
    </row>
    <row r="38" spans="1:12">
      <c r="A38" s="1" t="s">
        <v>64</v>
      </c>
      <c r="B38" s="1"/>
      <c r="C38" s="1"/>
      <c r="D38" s="5">
        <v>33581930.060000002</v>
      </c>
      <c r="E38" s="10">
        <v>33581930.060000002</v>
      </c>
      <c r="F38" s="1"/>
      <c r="G38" s="1" t="s">
        <v>63</v>
      </c>
      <c r="H38" s="1"/>
      <c r="I38" s="10">
        <v>99215812.430000007</v>
      </c>
      <c r="J38" s="11"/>
      <c r="K38" s="10">
        <v>99215812.430000007</v>
      </c>
    </row>
    <row r="39" spans="1:12" ht="7.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2">
      <c r="A40" s="1" t="s">
        <v>65</v>
      </c>
      <c r="B40" s="1"/>
      <c r="C40" s="1"/>
      <c r="D40" s="1"/>
      <c r="E40" s="5">
        <v>1907396.5100000002</v>
      </c>
      <c r="F40" s="1"/>
      <c r="G40" s="1"/>
      <c r="H40" s="1"/>
      <c r="I40" s="1"/>
      <c r="J40" s="1"/>
      <c r="K40" s="1"/>
    </row>
    <row r="41" spans="1:12" ht="7.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2">
      <c r="A42" s="1" t="s">
        <v>66</v>
      </c>
      <c r="B42" s="1"/>
      <c r="C42" s="1"/>
      <c r="D42" s="1"/>
      <c r="E42" s="20">
        <v>131301910.58</v>
      </c>
      <c r="F42" s="1"/>
      <c r="G42" s="1" t="s">
        <v>67</v>
      </c>
      <c r="H42" s="1"/>
      <c r="I42" s="1"/>
      <c r="J42" s="1"/>
      <c r="K42" s="20">
        <v>131301910.58000001</v>
      </c>
    </row>
    <row r="43" spans="1:12">
      <c r="A43" s="1"/>
      <c r="B43" s="1"/>
      <c r="C43" s="1"/>
      <c r="D43" s="1"/>
      <c r="E43" s="13"/>
      <c r="F43" s="1"/>
      <c r="G43" s="1"/>
      <c r="H43" s="1"/>
      <c r="I43" s="1"/>
      <c r="J43" s="1"/>
      <c r="K43" s="13"/>
    </row>
    <row r="45" spans="1:12">
      <c r="E45" s="7"/>
      <c r="G45" s="22">
        <f>E42-K42</f>
        <v>0</v>
      </c>
    </row>
    <row r="46" spans="1:12">
      <c r="C46" s="7"/>
      <c r="E46" s="7"/>
    </row>
    <row r="48" spans="1:12">
      <c r="C48" s="7"/>
      <c r="E48" s="7"/>
    </row>
    <row r="50" spans="5:5">
      <c r="E50" s="7"/>
    </row>
  </sheetData>
  <pageMargins left="0.39370078740157483" right="0" top="0.39370078740157483" bottom="0" header="0" footer="0"/>
  <pageSetup paperSize="9" orientation="landscape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L65"/>
  <sheetViews>
    <sheetView workbookViewId="0">
      <selection activeCell="E25" sqref="E25"/>
    </sheetView>
  </sheetViews>
  <sheetFormatPr baseColWidth="10" defaultRowHeight="12.75"/>
  <cols>
    <col min="1" max="1" width="20.5703125" style="2" customWidth="1"/>
    <col min="2" max="2" width="11.42578125" style="2"/>
    <col min="3" max="3" width="10.42578125" style="2" customWidth="1"/>
    <col min="4" max="4" width="12.85546875" style="2" bestFit="1" customWidth="1"/>
    <col min="5" max="5" width="13.5703125" style="2" customWidth="1"/>
    <col min="6" max="6" width="2.28515625" style="2" customWidth="1"/>
    <col min="7" max="7" width="24.42578125" style="2" customWidth="1"/>
    <col min="8" max="8" width="11.42578125" style="2"/>
    <col min="9" max="9" width="12.85546875" style="2" customWidth="1"/>
    <col min="10" max="10" width="6.42578125" style="2" customWidth="1"/>
    <col min="11" max="11" width="13.42578125" style="2" customWidth="1"/>
    <col min="12" max="12" width="12.7109375" style="2" bestFit="1" customWidth="1"/>
    <col min="13" max="256" width="11.42578125" style="2"/>
    <col min="257" max="257" width="20.5703125" style="2" customWidth="1"/>
    <col min="258" max="258" width="11.42578125" style="2"/>
    <col min="259" max="259" width="10.42578125" style="2" customWidth="1"/>
    <col min="260" max="260" width="12.85546875" style="2" bestFit="1" customWidth="1"/>
    <col min="261" max="261" width="13.5703125" style="2" customWidth="1"/>
    <col min="262" max="262" width="2.28515625" style="2" customWidth="1"/>
    <col min="263" max="263" width="24.42578125" style="2" customWidth="1"/>
    <col min="264" max="264" width="11.42578125" style="2"/>
    <col min="265" max="265" width="12.85546875" style="2" customWidth="1"/>
    <col min="266" max="266" width="6.42578125" style="2" customWidth="1"/>
    <col min="267" max="267" width="13.42578125" style="2" customWidth="1"/>
    <col min="268" max="268" width="12.7109375" style="2" bestFit="1" customWidth="1"/>
    <col min="269" max="512" width="11.42578125" style="2"/>
    <col min="513" max="513" width="20.5703125" style="2" customWidth="1"/>
    <col min="514" max="514" width="11.42578125" style="2"/>
    <col min="515" max="515" width="10.42578125" style="2" customWidth="1"/>
    <col min="516" max="516" width="12.85546875" style="2" bestFit="1" customWidth="1"/>
    <col min="517" max="517" width="13.5703125" style="2" customWidth="1"/>
    <col min="518" max="518" width="2.28515625" style="2" customWidth="1"/>
    <col min="519" max="519" width="24.42578125" style="2" customWidth="1"/>
    <col min="520" max="520" width="11.42578125" style="2"/>
    <col min="521" max="521" width="12.85546875" style="2" customWidth="1"/>
    <col min="522" max="522" width="6.42578125" style="2" customWidth="1"/>
    <col min="523" max="523" width="13.42578125" style="2" customWidth="1"/>
    <col min="524" max="524" width="12.7109375" style="2" bestFit="1" customWidth="1"/>
    <col min="525" max="768" width="11.42578125" style="2"/>
    <col min="769" max="769" width="20.5703125" style="2" customWidth="1"/>
    <col min="770" max="770" width="11.42578125" style="2"/>
    <col min="771" max="771" width="10.42578125" style="2" customWidth="1"/>
    <col min="772" max="772" width="12.85546875" style="2" bestFit="1" customWidth="1"/>
    <col min="773" max="773" width="13.5703125" style="2" customWidth="1"/>
    <col min="774" max="774" width="2.28515625" style="2" customWidth="1"/>
    <col min="775" max="775" width="24.42578125" style="2" customWidth="1"/>
    <col min="776" max="776" width="11.42578125" style="2"/>
    <col min="777" max="777" width="12.85546875" style="2" customWidth="1"/>
    <col min="778" max="778" width="6.42578125" style="2" customWidth="1"/>
    <col min="779" max="779" width="13.42578125" style="2" customWidth="1"/>
    <col min="780" max="780" width="12.7109375" style="2" bestFit="1" customWidth="1"/>
    <col min="781" max="1024" width="11.42578125" style="2"/>
    <col min="1025" max="1025" width="20.5703125" style="2" customWidth="1"/>
    <col min="1026" max="1026" width="11.42578125" style="2"/>
    <col min="1027" max="1027" width="10.42578125" style="2" customWidth="1"/>
    <col min="1028" max="1028" width="12.85546875" style="2" bestFit="1" customWidth="1"/>
    <col min="1029" max="1029" width="13.5703125" style="2" customWidth="1"/>
    <col min="1030" max="1030" width="2.28515625" style="2" customWidth="1"/>
    <col min="1031" max="1031" width="24.42578125" style="2" customWidth="1"/>
    <col min="1032" max="1032" width="11.42578125" style="2"/>
    <col min="1033" max="1033" width="12.85546875" style="2" customWidth="1"/>
    <col min="1034" max="1034" width="6.42578125" style="2" customWidth="1"/>
    <col min="1035" max="1035" width="13.42578125" style="2" customWidth="1"/>
    <col min="1036" max="1036" width="12.7109375" style="2" bestFit="1" customWidth="1"/>
    <col min="1037" max="1280" width="11.42578125" style="2"/>
    <col min="1281" max="1281" width="20.5703125" style="2" customWidth="1"/>
    <col min="1282" max="1282" width="11.42578125" style="2"/>
    <col min="1283" max="1283" width="10.42578125" style="2" customWidth="1"/>
    <col min="1284" max="1284" width="12.85546875" style="2" bestFit="1" customWidth="1"/>
    <col min="1285" max="1285" width="13.5703125" style="2" customWidth="1"/>
    <col min="1286" max="1286" width="2.28515625" style="2" customWidth="1"/>
    <col min="1287" max="1287" width="24.42578125" style="2" customWidth="1"/>
    <col min="1288" max="1288" width="11.42578125" style="2"/>
    <col min="1289" max="1289" width="12.85546875" style="2" customWidth="1"/>
    <col min="1290" max="1290" width="6.42578125" style="2" customWidth="1"/>
    <col min="1291" max="1291" width="13.42578125" style="2" customWidth="1"/>
    <col min="1292" max="1292" width="12.7109375" style="2" bestFit="1" customWidth="1"/>
    <col min="1293" max="1536" width="11.42578125" style="2"/>
    <col min="1537" max="1537" width="20.5703125" style="2" customWidth="1"/>
    <col min="1538" max="1538" width="11.42578125" style="2"/>
    <col min="1539" max="1539" width="10.42578125" style="2" customWidth="1"/>
    <col min="1540" max="1540" width="12.85546875" style="2" bestFit="1" customWidth="1"/>
    <col min="1541" max="1541" width="13.5703125" style="2" customWidth="1"/>
    <col min="1542" max="1542" width="2.28515625" style="2" customWidth="1"/>
    <col min="1543" max="1543" width="24.42578125" style="2" customWidth="1"/>
    <col min="1544" max="1544" width="11.42578125" style="2"/>
    <col min="1545" max="1545" width="12.85546875" style="2" customWidth="1"/>
    <col min="1546" max="1546" width="6.42578125" style="2" customWidth="1"/>
    <col min="1547" max="1547" width="13.42578125" style="2" customWidth="1"/>
    <col min="1548" max="1548" width="12.7109375" style="2" bestFit="1" customWidth="1"/>
    <col min="1549" max="1792" width="11.42578125" style="2"/>
    <col min="1793" max="1793" width="20.5703125" style="2" customWidth="1"/>
    <col min="1794" max="1794" width="11.42578125" style="2"/>
    <col min="1795" max="1795" width="10.42578125" style="2" customWidth="1"/>
    <col min="1796" max="1796" width="12.85546875" style="2" bestFit="1" customWidth="1"/>
    <col min="1797" max="1797" width="13.5703125" style="2" customWidth="1"/>
    <col min="1798" max="1798" width="2.28515625" style="2" customWidth="1"/>
    <col min="1799" max="1799" width="24.42578125" style="2" customWidth="1"/>
    <col min="1800" max="1800" width="11.42578125" style="2"/>
    <col min="1801" max="1801" width="12.85546875" style="2" customWidth="1"/>
    <col min="1802" max="1802" width="6.42578125" style="2" customWidth="1"/>
    <col min="1803" max="1803" width="13.42578125" style="2" customWidth="1"/>
    <col min="1804" max="1804" width="12.7109375" style="2" bestFit="1" customWidth="1"/>
    <col min="1805" max="2048" width="11.42578125" style="2"/>
    <col min="2049" max="2049" width="20.5703125" style="2" customWidth="1"/>
    <col min="2050" max="2050" width="11.42578125" style="2"/>
    <col min="2051" max="2051" width="10.42578125" style="2" customWidth="1"/>
    <col min="2052" max="2052" width="12.85546875" style="2" bestFit="1" customWidth="1"/>
    <col min="2053" max="2053" width="13.5703125" style="2" customWidth="1"/>
    <col min="2054" max="2054" width="2.28515625" style="2" customWidth="1"/>
    <col min="2055" max="2055" width="24.42578125" style="2" customWidth="1"/>
    <col min="2056" max="2056" width="11.42578125" style="2"/>
    <col min="2057" max="2057" width="12.85546875" style="2" customWidth="1"/>
    <col min="2058" max="2058" width="6.42578125" style="2" customWidth="1"/>
    <col min="2059" max="2059" width="13.42578125" style="2" customWidth="1"/>
    <col min="2060" max="2060" width="12.7109375" style="2" bestFit="1" customWidth="1"/>
    <col min="2061" max="2304" width="11.42578125" style="2"/>
    <col min="2305" max="2305" width="20.5703125" style="2" customWidth="1"/>
    <col min="2306" max="2306" width="11.42578125" style="2"/>
    <col min="2307" max="2307" width="10.42578125" style="2" customWidth="1"/>
    <col min="2308" max="2308" width="12.85546875" style="2" bestFit="1" customWidth="1"/>
    <col min="2309" max="2309" width="13.5703125" style="2" customWidth="1"/>
    <col min="2310" max="2310" width="2.28515625" style="2" customWidth="1"/>
    <col min="2311" max="2311" width="24.42578125" style="2" customWidth="1"/>
    <col min="2312" max="2312" width="11.42578125" style="2"/>
    <col min="2313" max="2313" width="12.85546875" style="2" customWidth="1"/>
    <col min="2314" max="2314" width="6.42578125" style="2" customWidth="1"/>
    <col min="2315" max="2315" width="13.42578125" style="2" customWidth="1"/>
    <col min="2316" max="2316" width="12.7109375" style="2" bestFit="1" customWidth="1"/>
    <col min="2317" max="2560" width="11.42578125" style="2"/>
    <col min="2561" max="2561" width="20.5703125" style="2" customWidth="1"/>
    <col min="2562" max="2562" width="11.42578125" style="2"/>
    <col min="2563" max="2563" width="10.42578125" style="2" customWidth="1"/>
    <col min="2564" max="2564" width="12.85546875" style="2" bestFit="1" customWidth="1"/>
    <col min="2565" max="2565" width="13.5703125" style="2" customWidth="1"/>
    <col min="2566" max="2566" width="2.28515625" style="2" customWidth="1"/>
    <col min="2567" max="2567" width="24.42578125" style="2" customWidth="1"/>
    <col min="2568" max="2568" width="11.42578125" style="2"/>
    <col min="2569" max="2569" width="12.85546875" style="2" customWidth="1"/>
    <col min="2570" max="2570" width="6.42578125" style="2" customWidth="1"/>
    <col min="2571" max="2571" width="13.42578125" style="2" customWidth="1"/>
    <col min="2572" max="2572" width="12.7109375" style="2" bestFit="1" customWidth="1"/>
    <col min="2573" max="2816" width="11.42578125" style="2"/>
    <col min="2817" max="2817" width="20.5703125" style="2" customWidth="1"/>
    <col min="2818" max="2818" width="11.42578125" style="2"/>
    <col min="2819" max="2819" width="10.42578125" style="2" customWidth="1"/>
    <col min="2820" max="2820" width="12.85546875" style="2" bestFit="1" customWidth="1"/>
    <col min="2821" max="2821" width="13.5703125" style="2" customWidth="1"/>
    <col min="2822" max="2822" width="2.28515625" style="2" customWidth="1"/>
    <col min="2823" max="2823" width="24.42578125" style="2" customWidth="1"/>
    <col min="2824" max="2824" width="11.42578125" style="2"/>
    <col min="2825" max="2825" width="12.85546875" style="2" customWidth="1"/>
    <col min="2826" max="2826" width="6.42578125" style="2" customWidth="1"/>
    <col min="2827" max="2827" width="13.42578125" style="2" customWidth="1"/>
    <col min="2828" max="2828" width="12.7109375" style="2" bestFit="1" customWidth="1"/>
    <col min="2829" max="3072" width="11.42578125" style="2"/>
    <col min="3073" max="3073" width="20.5703125" style="2" customWidth="1"/>
    <col min="3074" max="3074" width="11.42578125" style="2"/>
    <col min="3075" max="3075" width="10.42578125" style="2" customWidth="1"/>
    <col min="3076" max="3076" width="12.85546875" style="2" bestFit="1" customWidth="1"/>
    <col min="3077" max="3077" width="13.5703125" style="2" customWidth="1"/>
    <col min="3078" max="3078" width="2.28515625" style="2" customWidth="1"/>
    <col min="3079" max="3079" width="24.42578125" style="2" customWidth="1"/>
    <col min="3080" max="3080" width="11.42578125" style="2"/>
    <col min="3081" max="3081" width="12.85546875" style="2" customWidth="1"/>
    <col min="3082" max="3082" width="6.42578125" style="2" customWidth="1"/>
    <col min="3083" max="3083" width="13.42578125" style="2" customWidth="1"/>
    <col min="3084" max="3084" width="12.7109375" style="2" bestFit="1" customWidth="1"/>
    <col min="3085" max="3328" width="11.42578125" style="2"/>
    <col min="3329" max="3329" width="20.5703125" style="2" customWidth="1"/>
    <col min="3330" max="3330" width="11.42578125" style="2"/>
    <col min="3331" max="3331" width="10.42578125" style="2" customWidth="1"/>
    <col min="3332" max="3332" width="12.85546875" style="2" bestFit="1" customWidth="1"/>
    <col min="3333" max="3333" width="13.5703125" style="2" customWidth="1"/>
    <col min="3334" max="3334" width="2.28515625" style="2" customWidth="1"/>
    <col min="3335" max="3335" width="24.42578125" style="2" customWidth="1"/>
    <col min="3336" max="3336" width="11.42578125" style="2"/>
    <col min="3337" max="3337" width="12.85546875" style="2" customWidth="1"/>
    <col min="3338" max="3338" width="6.42578125" style="2" customWidth="1"/>
    <col min="3339" max="3339" width="13.42578125" style="2" customWidth="1"/>
    <col min="3340" max="3340" width="12.7109375" style="2" bestFit="1" customWidth="1"/>
    <col min="3341" max="3584" width="11.42578125" style="2"/>
    <col min="3585" max="3585" width="20.5703125" style="2" customWidth="1"/>
    <col min="3586" max="3586" width="11.42578125" style="2"/>
    <col min="3587" max="3587" width="10.42578125" style="2" customWidth="1"/>
    <col min="3588" max="3588" width="12.85546875" style="2" bestFit="1" customWidth="1"/>
    <col min="3589" max="3589" width="13.5703125" style="2" customWidth="1"/>
    <col min="3590" max="3590" width="2.28515625" style="2" customWidth="1"/>
    <col min="3591" max="3591" width="24.42578125" style="2" customWidth="1"/>
    <col min="3592" max="3592" width="11.42578125" style="2"/>
    <col min="3593" max="3593" width="12.85546875" style="2" customWidth="1"/>
    <col min="3594" max="3594" width="6.42578125" style="2" customWidth="1"/>
    <col min="3595" max="3595" width="13.42578125" style="2" customWidth="1"/>
    <col min="3596" max="3596" width="12.7109375" style="2" bestFit="1" customWidth="1"/>
    <col min="3597" max="3840" width="11.42578125" style="2"/>
    <col min="3841" max="3841" width="20.5703125" style="2" customWidth="1"/>
    <col min="3842" max="3842" width="11.42578125" style="2"/>
    <col min="3843" max="3843" width="10.42578125" style="2" customWidth="1"/>
    <col min="3844" max="3844" width="12.85546875" style="2" bestFit="1" customWidth="1"/>
    <col min="3845" max="3845" width="13.5703125" style="2" customWidth="1"/>
    <col min="3846" max="3846" width="2.28515625" style="2" customWidth="1"/>
    <col min="3847" max="3847" width="24.42578125" style="2" customWidth="1"/>
    <col min="3848" max="3848" width="11.42578125" style="2"/>
    <col min="3849" max="3849" width="12.85546875" style="2" customWidth="1"/>
    <col min="3850" max="3850" width="6.42578125" style="2" customWidth="1"/>
    <col min="3851" max="3851" width="13.42578125" style="2" customWidth="1"/>
    <col min="3852" max="3852" width="12.7109375" style="2" bestFit="1" customWidth="1"/>
    <col min="3853" max="4096" width="11.42578125" style="2"/>
    <col min="4097" max="4097" width="20.5703125" style="2" customWidth="1"/>
    <col min="4098" max="4098" width="11.42578125" style="2"/>
    <col min="4099" max="4099" width="10.42578125" style="2" customWidth="1"/>
    <col min="4100" max="4100" width="12.85546875" style="2" bestFit="1" customWidth="1"/>
    <col min="4101" max="4101" width="13.5703125" style="2" customWidth="1"/>
    <col min="4102" max="4102" width="2.28515625" style="2" customWidth="1"/>
    <col min="4103" max="4103" width="24.42578125" style="2" customWidth="1"/>
    <col min="4104" max="4104" width="11.42578125" style="2"/>
    <col min="4105" max="4105" width="12.85546875" style="2" customWidth="1"/>
    <col min="4106" max="4106" width="6.42578125" style="2" customWidth="1"/>
    <col min="4107" max="4107" width="13.42578125" style="2" customWidth="1"/>
    <col min="4108" max="4108" width="12.7109375" style="2" bestFit="1" customWidth="1"/>
    <col min="4109" max="4352" width="11.42578125" style="2"/>
    <col min="4353" max="4353" width="20.5703125" style="2" customWidth="1"/>
    <col min="4354" max="4354" width="11.42578125" style="2"/>
    <col min="4355" max="4355" width="10.42578125" style="2" customWidth="1"/>
    <col min="4356" max="4356" width="12.85546875" style="2" bestFit="1" customWidth="1"/>
    <col min="4357" max="4357" width="13.5703125" style="2" customWidth="1"/>
    <col min="4358" max="4358" width="2.28515625" style="2" customWidth="1"/>
    <col min="4359" max="4359" width="24.42578125" style="2" customWidth="1"/>
    <col min="4360" max="4360" width="11.42578125" style="2"/>
    <col min="4361" max="4361" width="12.85546875" style="2" customWidth="1"/>
    <col min="4362" max="4362" width="6.42578125" style="2" customWidth="1"/>
    <col min="4363" max="4363" width="13.42578125" style="2" customWidth="1"/>
    <col min="4364" max="4364" width="12.7109375" style="2" bestFit="1" customWidth="1"/>
    <col min="4365" max="4608" width="11.42578125" style="2"/>
    <col min="4609" max="4609" width="20.5703125" style="2" customWidth="1"/>
    <col min="4610" max="4610" width="11.42578125" style="2"/>
    <col min="4611" max="4611" width="10.42578125" style="2" customWidth="1"/>
    <col min="4612" max="4612" width="12.85546875" style="2" bestFit="1" customWidth="1"/>
    <col min="4613" max="4613" width="13.5703125" style="2" customWidth="1"/>
    <col min="4614" max="4614" width="2.28515625" style="2" customWidth="1"/>
    <col min="4615" max="4615" width="24.42578125" style="2" customWidth="1"/>
    <col min="4616" max="4616" width="11.42578125" style="2"/>
    <col min="4617" max="4617" width="12.85546875" style="2" customWidth="1"/>
    <col min="4618" max="4618" width="6.42578125" style="2" customWidth="1"/>
    <col min="4619" max="4619" width="13.42578125" style="2" customWidth="1"/>
    <col min="4620" max="4620" width="12.7109375" style="2" bestFit="1" customWidth="1"/>
    <col min="4621" max="4864" width="11.42578125" style="2"/>
    <col min="4865" max="4865" width="20.5703125" style="2" customWidth="1"/>
    <col min="4866" max="4866" width="11.42578125" style="2"/>
    <col min="4867" max="4867" width="10.42578125" style="2" customWidth="1"/>
    <col min="4868" max="4868" width="12.85546875" style="2" bestFit="1" customWidth="1"/>
    <col min="4869" max="4869" width="13.5703125" style="2" customWidth="1"/>
    <col min="4870" max="4870" width="2.28515625" style="2" customWidth="1"/>
    <col min="4871" max="4871" width="24.42578125" style="2" customWidth="1"/>
    <col min="4872" max="4872" width="11.42578125" style="2"/>
    <col min="4873" max="4873" width="12.85546875" style="2" customWidth="1"/>
    <col min="4874" max="4874" width="6.42578125" style="2" customWidth="1"/>
    <col min="4875" max="4875" width="13.42578125" style="2" customWidth="1"/>
    <col min="4876" max="4876" width="12.7109375" style="2" bestFit="1" customWidth="1"/>
    <col min="4877" max="5120" width="11.42578125" style="2"/>
    <col min="5121" max="5121" width="20.5703125" style="2" customWidth="1"/>
    <col min="5122" max="5122" width="11.42578125" style="2"/>
    <col min="5123" max="5123" width="10.42578125" style="2" customWidth="1"/>
    <col min="5124" max="5124" width="12.85546875" style="2" bestFit="1" customWidth="1"/>
    <col min="5125" max="5125" width="13.5703125" style="2" customWidth="1"/>
    <col min="5126" max="5126" width="2.28515625" style="2" customWidth="1"/>
    <col min="5127" max="5127" width="24.42578125" style="2" customWidth="1"/>
    <col min="5128" max="5128" width="11.42578125" style="2"/>
    <col min="5129" max="5129" width="12.85546875" style="2" customWidth="1"/>
    <col min="5130" max="5130" width="6.42578125" style="2" customWidth="1"/>
    <col min="5131" max="5131" width="13.42578125" style="2" customWidth="1"/>
    <col min="5132" max="5132" width="12.7109375" style="2" bestFit="1" customWidth="1"/>
    <col min="5133" max="5376" width="11.42578125" style="2"/>
    <col min="5377" max="5377" width="20.5703125" style="2" customWidth="1"/>
    <col min="5378" max="5378" width="11.42578125" style="2"/>
    <col min="5379" max="5379" width="10.42578125" style="2" customWidth="1"/>
    <col min="5380" max="5380" width="12.85546875" style="2" bestFit="1" customWidth="1"/>
    <col min="5381" max="5381" width="13.5703125" style="2" customWidth="1"/>
    <col min="5382" max="5382" width="2.28515625" style="2" customWidth="1"/>
    <col min="5383" max="5383" width="24.42578125" style="2" customWidth="1"/>
    <col min="5384" max="5384" width="11.42578125" style="2"/>
    <col min="5385" max="5385" width="12.85546875" style="2" customWidth="1"/>
    <col min="5386" max="5386" width="6.42578125" style="2" customWidth="1"/>
    <col min="5387" max="5387" width="13.42578125" style="2" customWidth="1"/>
    <col min="5388" max="5388" width="12.7109375" style="2" bestFit="1" customWidth="1"/>
    <col min="5389" max="5632" width="11.42578125" style="2"/>
    <col min="5633" max="5633" width="20.5703125" style="2" customWidth="1"/>
    <col min="5634" max="5634" width="11.42578125" style="2"/>
    <col min="5635" max="5635" width="10.42578125" style="2" customWidth="1"/>
    <col min="5636" max="5636" width="12.85546875" style="2" bestFit="1" customWidth="1"/>
    <col min="5637" max="5637" width="13.5703125" style="2" customWidth="1"/>
    <col min="5638" max="5638" width="2.28515625" style="2" customWidth="1"/>
    <col min="5639" max="5639" width="24.42578125" style="2" customWidth="1"/>
    <col min="5640" max="5640" width="11.42578125" style="2"/>
    <col min="5641" max="5641" width="12.85546875" style="2" customWidth="1"/>
    <col min="5642" max="5642" width="6.42578125" style="2" customWidth="1"/>
    <col min="5643" max="5643" width="13.42578125" style="2" customWidth="1"/>
    <col min="5644" max="5644" width="12.7109375" style="2" bestFit="1" customWidth="1"/>
    <col min="5645" max="5888" width="11.42578125" style="2"/>
    <col min="5889" max="5889" width="20.5703125" style="2" customWidth="1"/>
    <col min="5890" max="5890" width="11.42578125" style="2"/>
    <col min="5891" max="5891" width="10.42578125" style="2" customWidth="1"/>
    <col min="5892" max="5892" width="12.85546875" style="2" bestFit="1" customWidth="1"/>
    <col min="5893" max="5893" width="13.5703125" style="2" customWidth="1"/>
    <col min="5894" max="5894" width="2.28515625" style="2" customWidth="1"/>
    <col min="5895" max="5895" width="24.42578125" style="2" customWidth="1"/>
    <col min="5896" max="5896" width="11.42578125" style="2"/>
    <col min="5897" max="5897" width="12.85546875" style="2" customWidth="1"/>
    <col min="5898" max="5898" width="6.42578125" style="2" customWidth="1"/>
    <col min="5899" max="5899" width="13.42578125" style="2" customWidth="1"/>
    <col min="5900" max="5900" width="12.7109375" style="2" bestFit="1" customWidth="1"/>
    <col min="5901" max="6144" width="11.42578125" style="2"/>
    <col min="6145" max="6145" width="20.5703125" style="2" customWidth="1"/>
    <col min="6146" max="6146" width="11.42578125" style="2"/>
    <col min="6147" max="6147" width="10.42578125" style="2" customWidth="1"/>
    <col min="6148" max="6148" width="12.85546875" style="2" bestFit="1" customWidth="1"/>
    <col min="6149" max="6149" width="13.5703125" style="2" customWidth="1"/>
    <col min="6150" max="6150" width="2.28515625" style="2" customWidth="1"/>
    <col min="6151" max="6151" width="24.42578125" style="2" customWidth="1"/>
    <col min="6152" max="6152" width="11.42578125" style="2"/>
    <col min="6153" max="6153" width="12.85546875" style="2" customWidth="1"/>
    <col min="6154" max="6154" width="6.42578125" style="2" customWidth="1"/>
    <col min="6155" max="6155" width="13.42578125" style="2" customWidth="1"/>
    <col min="6156" max="6156" width="12.7109375" style="2" bestFit="1" customWidth="1"/>
    <col min="6157" max="6400" width="11.42578125" style="2"/>
    <col min="6401" max="6401" width="20.5703125" style="2" customWidth="1"/>
    <col min="6402" max="6402" width="11.42578125" style="2"/>
    <col min="6403" max="6403" width="10.42578125" style="2" customWidth="1"/>
    <col min="6404" max="6404" width="12.85546875" style="2" bestFit="1" customWidth="1"/>
    <col min="6405" max="6405" width="13.5703125" style="2" customWidth="1"/>
    <col min="6406" max="6406" width="2.28515625" style="2" customWidth="1"/>
    <col min="6407" max="6407" width="24.42578125" style="2" customWidth="1"/>
    <col min="6408" max="6408" width="11.42578125" style="2"/>
    <col min="6409" max="6409" width="12.85546875" style="2" customWidth="1"/>
    <col min="6410" max="6410" width="6.42578125" style="2" customWidth="1"/>
    <col min="6411" max="6411" width="13.42578125" style="2" customWidth="1"/>
    <col min="6412" max="6412" width="12.7109375" style="2" bestFit="1" customWidth="1"/>
    <col min="6413" max="6656" width="11.42578125" style="2"/>
    <col min="6657" max="6657" width="20.5703125" style="2" customWidth="1"/>
    <col min="6658" max="6658" width="11.42578125" style="2"/>
    <col min="6659" max="6659" width="10.42578125" style="2" customWidth="1"/>
    <col min="6660" max="6660" width="12.85546875" style="2" bestFit="1" customWidth="1"/>
    <col min="6661" max="6661" width="13.5703125" style="2" customWidth="1"/>
    <col min="6662" max="6662" width="2.28515625" style="2" customWidth="1"/>
    <col min="6663" max="6663" width="24.42578125" style="2" customWidth="1"/>
    <col min="6664" max="6664" width="11.42578125" style="2"/>
    <col min="6665" max="6665" width="12.85546875" style="2" customWidth="1"/>
    <col min="6666" max="6666" width="6.42578125" style="2" customWidth="1"/>
    <col min="6667" max="6667" width="13.42578125" style="2" customWidth="1"/>
    <col min="6668" max="6668" width="12.7109375" style="2" bestFit="1" customWidth="1"/>
    <col min="6669" max="6912" width="11.42578125" style="2"/>
    <col min="6913" max="6913" width="20.5703125" style="2" customWidth="1"/>
    <col min="6914" max="6914" width="11.42578125" style="2"/>
    <col min="6915" max="6915" width="10.42578125" style="2" customWidth="1"/>
    <col min="6916" max="6916" width="12.85546875" style="2" bestFit="1" customWidth="1"/>
    <col min="6917" max="6917" width="13.5703125" style="2" customWidth="1"/>
    <col min="6918" max="6918" width="2.28515625" style="2" customWidth="1"/>
    <col min="6919" max="6919" width="24.42578125" style="2" customWidth="1"/>
    <col min="6920" max="6920" width="11.42578125" style="2"/>
    <col min="6921" max="6921" width="12.85546875" style="2" customWidth="1"/>
    <col min="6922" max="6922" width="6.42578125" style="2" customWidth="1"/>
    <col min="6923" max="6923" width="13.42578125" style="2" customWidth="1"/>
    <col min="6924" max="6924" width="12.7109375" style="2" bestFit="1" customWidth="1"/>
    <col min="6925" max="7168" width="11.42578125" style="2"/>
    <col min="7169" max="7169" width="20.5703125" style="2" customWidth="1"/>
    <col min="7170" max="7170" width="11.42578125" style="2"/>
    <col min="7171" max="7171" width="10.42578125" style="2" customWidth="1"/>
    <col min="7172" max="7172" width="12.85546875" style="2" bestFit="1" customWidth="1"/>
    <col min="7173" max="7173" width="13.5703125" style="2" customWidth="1"/>
    <col min="7174" max="7174" width="2.28515625" style="2" customWidth="1"/>
    <col min="7175" max="7175" width="24.42578125" style="2" customWidth="1"/>
    <col min="7176" max="7176" width="11.42578125" style="2"/>
    <col min="7177" max="7177" width="12.85546875" style="2" customWidth="1"/>
    <col min="7178" max="7178" width="6.42578125" style="2" customWidth="1"/>
    <col min="7179" max="7179" width="13.42578125" style="2" customWidth="1"/>
    <col min="7180" max="7180" width="12.7109375" style="2" bestFit="1" customWidth="1"/>
    <col min="7181" max="7424" width="11.42578125" style="2"/>
    <col min="7425" max="7425" width="20.5703125" style="2" customWidth="1"/>
    <col min="7426" max="7426" width="11.42578125" style="2"/>
    <col min="7427" max="7427" width="10.42578125" style="2" customWidth="1"/>
    <col min="7428" max="7428" width="12.85546875" style="2" bestFit="1" customWidth="1"/>
    <col min="7429" max="7429" width="13.5703125" style="2" customWidth="1"/>
    <col min="7430" max="7430" width="2.28515625" style="2" customWidth="1"/>
    <col min="7431" max="7431" width="24.42578125" style="2" customWidth="1"/>
    <col min="7432" max="7432" width="11.42578125" style="2"/>
    <col min="7433" max="7433" width="12.85546875" style="2" customWidth="1"/>
    <col min="7434" max="7434" width="6.42578125" style="2" customWidth="1"/>
    <col min="7435" max="7435" width="13.42578125" style="2" customWidth="1"/>
    <col min="7436" max="7436" width="12.7109375" style="2" bestFit="1" customWidth="1"/>
    <col min="7437" max="7680" width="11.42578125" style="2"/>
    <col min="7681" max="7681" width="20.5703125" style="2" customWidth="1"/>
    <col min="7682" max="7682" width="11.42578125" style="2"/>
    <col min="7683" max="7683" width="10.42578125" style="2" customWidth="1"/>
    <col min="7684" max="7684" width="12.85546875" style="2" bestFit="1" customWidth="1"/>
    <col min="7685" max="7685" width="13.5703125" style="2" customWidth="1"/>
    <col min="7686" max="7686" width="2.28515625" style="2" customWidth="1"/>
    <col min="7687" max="7687" width="24.42578125" style="2" customWidth="1"/>
    <col min="7688" max="7688" width="11.42578125" style="2"/>
    <col min="7689" max="7689" width="12.85546875" style="2" customWidth="1"/>
    <col min="7690" max="7690" width="6.42578125" style="2" customWidth="1"/>
    <col min="7691" max="7691" width="13.42578125" style="2" customWidth="1"/>
    <col min="7692" max="7692" width="12.7109375" style="2" bestFit="1" customWidth="1"/>
    <col min="7693" max="7936" width="11.42578125" style="2"/>
    <col min="7937" max="7937" width="20.5703125" style="2" customWidth="1"/>
    <col min="7938" max="7938" width="11.42578125" style="2"/>
    <col min="7939" max="7939" width="10.42578125" style="2" customWidth="1"/>
    <col min="7940" max="7940" width="12.85546875" style="2" bestFit="1" customWidth="1"/>
    <col min="7941" max="7941" width="13.5703125" style="2" customWidth="1"/>
    <col min="7942" max="7942" width="2.28515625" style="2" customWidth="1"/>
    <col min="7943" max="7943" width="24.42578125" style="2" customWidth="1"/>
    <col min="7944" max="7944" width="11.42578125" style="2"/>
    <col min="7945" max="7945" width="12.85546875" style="2" customWidth="1"/>
    <col min="7946" max="7946" width="6.42578125" style="2" customWidth="1"/>
    <col min="7947" max="7947" width="13.42578125" style="2" customWidth="1"/>
    <col min="7948" max="7948" width="12.7109375" style="2" bestFit="1" customWidth="1"/>
    <col min="7949" max="8192" width="11.42578125" style="2"/>
    <col min="8193" max="8193" width="20.5703125" style="2" customWidth="1"/>
    <col min="8194" max="8194" width="11.42578125" style="2"/>
    <col min="8195" max="8195" width="10.42578125" style="2" customWidth="1"/>
    <col min="8196" max="8196" width="12.85546875" style="2" bestFit="1" customWidth="1"/>
    <col min="8197" max="8197" width="13.5703125" style="2" customWidth="1"/>
    <col min="8198" max="8198" width="2.28515625" style="2" customWidth="1"/>
    <col min="8199" max="8199" width="24.42578125" style="2" customWidth="1"/>
    <col min="8200" max="8200" width="11.42578125" style="2"/>
    <col min="8201" max="8201" width="12.85546875" style="2" customWidth="1"/>
    <col min="8202" max="8202" width="6.42578125" style="2" customWidth="1"/>
    <col min="8203" max="8203" width="13.42578125" style="2" customWidth="1"/>
    <col min="8204" max="8204" width="12.7109375" style="2" bestFit="1" customWidth="1"/>
    <col min="8205" max="8448" width="11.42578125" style="2"/>
    <col min="8449" max="8449" width="20.5703125" style="2" customWidth="1"/>
    <col min="8450" max="8450" width="11.42578125" style="2"/>
    <col min="8451" max="8451" width="10.42578125" style="2" customWidth="1"/>
    <col min="8452" max="8452" width="12.85546875" style="2" bestFit="1" customWidth="1"/>
    <col min="8453" max="8453" width="13.5703125" style="2" customWidth="1"/>
    <col min="8454" max="8454" width="2.28515625" style="2" customWidth="1"/>
    <col min="8455" max="8455" width="24.42578125" style="2" customWidth="1"/>
    <col min="8456" max="8456" width="11.42578125" style="2"/>
    <col min="8457" max="8457" width="12.85546875" style="2" customWidth="1"/>
    <col min="8458" max="8458" width="6.42578125" style="2" customWidth="1"/>
    <col min="8459" max="8459" width="13.42578125" style="2" customWidth="1"/>
    <col min="8460" max="8460" width="12.7109375" style="2" bestFit="1" customWidth="1"/>
    <col min="8461" max="8704" width="11.42578125" style="2"/>
    <col min="8705" max="8705" width="20.5703125" style="2" customWidth="1"/>
    <col min="8706" max="8706" width="11.42578125" style="2"/>
    <col min="8707" max="8707" width="10.42578125" style="2" customWidth="1"/>
    <col min="8708" max="8708" width="12.85546875" style="2" bestFit="1" customWidth="1"/>
    <col min="8709" max="8709" width="13.5703125" style="2" customWidth="1"/>
    <col min="8710" max="8710" width="2.28515625" style="2" customWidth="1"/>
    <col min="8711" max="8711" width="24.42578125" style="2" customWidth="1"/>
    <col min="8712" max="8712" width="11.42578125" style="2"/>
    <col min="8713" max="8713" width="12.85546875" style="2" customWidth="1"/>
    <col min="8714" max="8714" width="6.42578125" style="2" customWidth="1"/>
    <col min="8715" max="8715" width="13.42578125" style="2" customWidth="1"/>
    <col min="8716" max="8716" width="12.7109375" style="2" bestFit="1" customWidth="1"/>
    <col min="8717" max="8960" width="11.42578125" style="2"/>
    <col min="8961" max="8961" width="20.5703125" style="2" customWidth="1"/>
    <col min="8962" max="8962" width="11.42578125" style="2"/>
    <col min="8963" max="8963" width="10.42578125" style="2" customWidth="1"/>
    <col min="8964" max="8964" width="12.85546875" style="2" bestFit="1" customWidth="1"/>
    <col min="8965" max="8965" width="13.5703125" style="2" customWidth="1"/>
    <col min="8966" max="8966" width="2.28515625" style="2" customWidth="1"/>
    <col min="8967" max="8967" width="24.42578125" style="2" customWidth="1"/>
    <col min="8968" max="8968" width="11.42578125" style="2"/>
    <col min="8969" max="8969" width="12.85546875" style="2" customWidth="1"/>
    <col min="8970" max="8970" width="6.42578125" style="2" customWidth="1"/>
    <col min="8971" max="8971" width="13.42578125" style="2" customWidth="1"/>
    <col min="8972" max="8972" width="12.7109375" style="2" bestFit="1" customWidth="1"/>
    <col min="8973" max="9216" width="11.42578125" style="2"/>
    <col min="9217" max="9217" width="20.5703125" style="2" customWidth="1"/>
    <col min="9218" max="9218" width="11.42578125" style="2"/>
    <col min="9219" max="9219" width="10.42578125" style="2" customWidth="1"/>
    <col min="9220" max="9220" width="12.85546875" style="2" bestFit="1" customWidth="1"/>
    <col min="9221" max="9221" width="13.5703125" style="2" customWidth="1"/>
    <col min="9222" max="9222" width="2.28515625" style="2" customWidth="1"/>
    <col min="9223" max="9223" width="24.42578125" style="2" customWidth="1"/>
    <col min="9224" max="9224" width="11.42578125" style="2"/>
    <col min="9225" max="9225" width="12.85546875" style="2" customWidth="1"/>
    <col min="9226" max="9226" width="6.42578125" style="2" customWidth="1"/>
    <col min="9227" max="9227" width="13.42578125" style="2" customWidth="1"/>
    <col min="9228" max="9228" width="12.7109375" style="2" bestFit="1" customWidth="1"/>
    <col min="9229" max="9472" width="11.42578125" style="2"/>
    <col min="9473" max="9473" width="20.5703125" style="2" customWidth="1"/>
    <col min="9474" max="9474" width="11.42578125" style="2"/>
    <col min="9475" max="9475" width="10.42578125" style="2" customWidth="1"/>
    <col min="9476" max="9476" width="12.85546875" style="2" bestFit="1" customWidth="1"/>
    <col min="9477" max="9477" width="13.5703125" style="2" customWidth="1"/>
    <col min="9478" max="9478" width="2.28515625" style="2" customWidth="1"/>
    <col min="9479" max="9479" width="24.42578125" style="2" customWidth="1"/>
    <col min="9480" max="9480" width="11.42578125" style="2"/>
    <col min="9481" max="9481" width="12.85546875" style="2" customWidth="1"/>
    <col min="9482" max="9482" width="6.42578125" style="2" customWidth="1"/>
    <col min="9483" max="9483" width="13.42578125" style="2" customWidth="1"/>
    <col min="9484" max="9484" width="12.7109375" style="2" bestFit="1" customWidth="1"/>
    <col min="9485" max="9728" width="11.42578125" style="2"/>
    <col min="9729" max="9729" width="20.5703125" style="2" customWidth="1"/>
    <col min="9730" max="9730" width="11.42578125" style="2"/>
    <col min="9731" max="9731" width="10.42578125" style="2" customWidth="1"/>
    <col min="9732" max="9732" width="12.85546875" style="2" bestFit="1" customWidth="1"/>
    <col min="9733" max="9733" width="13.5703125" style="2" customWidth="1"/>
    <col min="9734" max="9734" width="2.28515625" style="2" customWidth="1"/>
    <col min="9735" max="9735" width="24.42578125" style="2" customWidth="1"/>
    <col min="9736" max="9736" width="11.42578125" style="2"/>
    <col min="9737" max="9737" width="12.85546875" style="2" customWidth="1"/>
    <col min="9738" max="9738" width="6.42578125" style="2" customWidth="1"/>
    <col min="9739" max="9739" width="13.42578125" style="2" customWidth="1"/>
    <col min="9740" max="9740" width="12.7109375" style="2" bestFit="1" customWidth="1"/>
    <col min="9741" max="9984" width="11.42578125" style="2"/>
    <col min="9985" max="9985" width="20.5703125" style="2" customWidth="1"/>
    <col min="9986" max="9986" width="11.42578125" style="2"/>
    <col min="9987" max="9987" width="10.42578125" style="2" customWidth="1"/>
    <col min="9988" max="9988" width="12.85546875" style="2" bestFit="1" customWidth="1"/>
    <col min="9989" max="9989" width="13.5703125" style="2" customWidth="1"/>
    <col min="9990" max="9990" width="2.28515625" style="2" customWidth="1"/>
    <col min="9991" max="9991" width="24.42578125" style="2" customWidth="1"/>
    <col min="9992" max="9992" width="11.42578125" style="2"/>
    <col min="9993" max="9993" width="12.85546875" style="2" customWidth="1"/>
    <col min="9994" max="9994" width="6.42578125" style="2" customWidth="1"/>
    <col min="9995" max="9995" width="13.42578125" style="2" customWidth="1"/>
    <col min="9996" max="9996" width="12.7109375" style="2" bestFit="1" customWidth="1"/>
    <col min="9997" max="10240" width="11.42578125" style="2"/>
    <col min="10241" max="10241" width="20.5703125" style="2" customWidth="1"/>
    <col min="10242" max="10242" width="11.42578125" style="2"/>
    <col min="10243" max="10243" width="10.42578125" style="2" customWidth="1"/>
    <col min="10244" max="10244" width="12.85546875" style="2" bestFit="1" customWidth="1"/>
    <col min="10245" max="10245" width="13.5703125" style="2" customWidth="1"/>
    <col min="10246" max="10246" width="2.28515625" style="2" customWidth="1"/>
    <col min="10247" max="10247" width="24.42578125" style="2" customWidth="1"/>
    <col min="10248" max="10248" width="11.42578125" style="2"/>
    <col min="10249" max="10249" width="12.85546875" style="2" customWidth="1"/>
    <col min="10250" max="10250" width="6.42578125" style="2" customWidth="1"/>
    <col min="10251" max="10251" width="13.42578125" style="2" customWidth="1"/>
    <col min="10252" max="10252" width="12.7109375" style="2" bestFit="1" customWidth="1"/>
    <col min="10253" max="10496" width="11.42578125" style="2"/>
    <col min="10497" max="10497" width="20.5703125" style="2" customWidth="1"/>
    <col min="10498" max="10498" width="11.42578125" style="2"/>
    <col min="10499" max="10499" width="10.42578125" style="2" customWidth="1"/>
    <col min="10500" max="10500" width="12.85546875" style="2" bestFit="1" customWidth="1"/>
    <col min="10501" max="10501" width="13.5703125" style="2" customWidth="1"/>
    <col min="10502" max="10502" width="2.28515625" style="2" customWidth="1"/>
    <col min="10503" max="10503" width="24.42578125" style="2" customWidth="1"/>
    <col min="10504" max="10504" width="11.42578125" style="2"/>
    <col min="10505" max="10505" width="12.85546875" style="2" customWidth="1"/>
    <col min="10506" max="10506" width="6.42578125" style="2" customWidth="1"/>
    <col min="10507" max="10507" width="13.42578125" style="2" customWidth="1"/>
    <col min="10508" max="10508" width="12.7109375" style="2" bestFit="1" customWidth="1"/>
    <col min="10509" max="10752" width="11.42578125" style="2"/>
    <col min="10753" max="10753" width="20.5703125" style="2" customWidth="1"/>
    <col min="10754" max="10754" width="11.42578125" style="2"/>
    <col min="10755" max="10755" width="10.42578125" style="2" customWidth="1"/>
    <col min="10756" max="10756" width="12.85546875" style="2" bestFit="1" customWidth="1"/>
    <col min="10757" max="10757" width="13.5703125" style="2" customWidth="1"/>
    <col min="10758" max="10758" width="2.28515625" style="2" customWidth="1"/>
    <col min="10759" max="10759" width="24.42578125" style="2" customWidth="1"/>
    <col min="10760" max="10760" width="11.42578125" style="2"/>
    <col min="10761" max="10761" width="12.85546875" style="2" customWidth="1"/>
    <col min="10762" max="10762" width="6.42578125" style="2" customWidth="1"/>
    <col min="10763" max="10763" width="13.42578125" style="2" customWidth="1"/>
    <col min="10764" max="10764" width="12.7109375" style="2" bestFit="1" customWidth="1"/>
    <col min="10765" max="11008" width="11.42578125" style="2"/>
    <col min="11009" max="11009" width="20.5703125" style="2" customWidth="1"/>
    <col min="11010" max="11010" width="11.42578125" style="2"/>
    <col min="11011" max="11011" width="10.42578125" style="2" customWidth="1"/>
    <col min="11012" max="11012" width="12.85546875" style="2" bestFit="1" customWidth="1"/>
    <col min="11013" max="11013" width="13.5703125" style="2" customWidth="1"/>
    <col min="11014" max="11014" width="2.28515625" style="2" customWidth="1"/>
    <col min="11015" max="11015" width="24.42578125" style="2" customWidth="1"/>
    <col min="11016" max="11016" width="11.42578125" style="2"/>
    <col min="11017" max="11017" width="12.85546875" style="2" customWidth="1"/>
    <col min="11018" max="11018" width="6.42578125" style="2" customWidth="1"/>
    <col min="11019" max="11019" width="13.42578125" style="2" customWidth="1"/>
    <col min="11020" max="11020" width="12.7109375" style="2" bestFit="1" customWidth="1"/>
    <col min="11021" max="11264" width="11.42578125" style="2"/>
    <col min="11265" max="11265" width="20.5703125" style="2" customWidth="1"/>
    <col min="11266" max="11266" width="11.42578125" style="2"/>
    <col min="11267" max="11267" width="10.42578125" style="2" customWidth="1"/>
    <col min="11268" max="11268" width="12.85546875" style="2" bestFit="1" customWidth="1"/>
    <col min="11269" max="11269" width="13.5703125" style="2" customWidth="1"/>
    <col min="11270" max="11270" width="2.28515625" style="2" customWidth="1"/>
    <col min="11271" max="11271" width="24.42578125" style="2" customWidth="1"/>
    <col min="11272" max="11272" width="11.42578125" style="2"/>
    <col min="11273" max="11273" width="12.85546875" style="2" customWidth="1"/>
    <col min="11274" max="11274" width="6.42578125" style="2" customWidth="1"/>
    <col min="11275" max="11275" width="13.42578125" style="2" customWidth="1"/>
    <col min="11276" max="11276" width="12.7109375" style="2" bestFit="1" customWidth="1"/>
    <col min="11277" max="11520" width="11.42578125" style="2"/>
    <col min="11521" max="11521" width="20.5703125" style="2" customWidth="1"/>
    <col min="11522" max="11522" width="11.42578125" style="2"/>
    <col min="11523" max="11523" width="10.42578125" style="2" customWidth="1"/>
    <col min="11524" max="11524" width="12.85546875" style="2" bestFit="1" customWidth="1"/>
    <col min="11525" max="11525" width="13.5703125" style="2" customWidth="1"/>
    <col min="11526" max="11526" width="2.28515625" style="2" customWidth="1"/>
    <col min="11527" max="11527" width="24.42578125" style="2" customWidth="1"/>
    <col min="11528" max="11528" width="11.42578125" style="2"/>
    <col min="11529" max="11529" width="12.85546875" style="2" customWidth="1"/>
    <col min="11530" max="11530" width="6.42578125" style="2" customWidth="1"/>
    <col min="11531" max="11531" width="13.42578125" style="2" customWidth="1"/>
    <col min="11532" max="11532" width="12.7109375" style="2" bestFit="1" customWidth="1"/>
    <col min="11533" max="11776" width="11.42578125" style="2"/>
    <col min="11777" max="11777" width="20.5703125" style="2" customWidth="1"/>
    <col min="11778" max="11778" width="11.42578125" style="2"/>
    <col min="11779" max="11779" width="10.42578125" style="2" customWidth="1"/>
    <col min="11780" max="11780" width="12.85546875" style="2" bestFit="1" customWidth="1"/>
    <col min="11781" max="11781" width="13.5703125" style="2" customWidth="1"/>
    <col min="11782" max="11782" width="2.28515625" style="2" customWidth="1"/>
    <col min="11783" max="11783" width="24.42578125" style="2" customWidth="1"/>
    <col min="11784" max="11784" width="11.42578125" style="2"/>
    <col min="11785" max="11785" width="12.85546875" style="2" customWidth="1"/>
    <col min="11786" max="11786" width="6.42578125" style="2" customWidth="1"/>
    <col min="11787" max="11787" width="13.42578125" style="2" customWidth="1"/>
    <col min="11788" max="11788" width="12.7109375" style="2" bestFit="1" customWidth="1"/>
    <col min="11789" max="12032" width="11.42578125" style="2"/>
    <col min="12033" max="12033" width="20.5703125" style="2" customWidth="1"/>
    <col min="12034" max="12034" width="11.42578125" style="2"/>
    <col min="12035" max="12035" width="10.42578125" style="2" customWidth="1"/>
    <col min="12036" max="12036" width="12.85546875" style="2" bestFit="1" customWidth="1"/>
    <col min="12037" max="12037" width="13.5703125" style="2" customWidth="1"/>
    <col min="12038" max="12038" width="2.28515625" style="2" customWidth="1"/>
    <col min="12039" max="12039" width="24.42578125" style="2" customWidth="1"/>
    <col min="12040" max="12040" width="11.42578125" style="2"/>
    <col min="12041" max="12041" width="12.85546875" style="2" customWidth="1"/>
    <col min="12042" max="12042" width="6.42578125" style="2" customWidth="1"/>
    <col min="12043" max="12043" width="13.42578125" style="2" customWidth="1"/>
    <col min="12044" max="12044" width="12.7109375" style="2" bestFit="1" customWidth="1"/>
    <col min="12045" max="12288" width="11.42578125" style="2"/>
    <col min="12289" max="12289" width="20.5703125" style="2" customWidth="1"/>
    <col min="12290" max="12290" width="11.42578125" style="2"/>
    <col min="12291" max="12291" width="10.42578125" style="2" customWidth="1"/>
    <col min="12292" max="12292" width="12.85546875" style="2" bestFit="1" customWidth="1"/>
    <col min="12293" max="12293" width="13.5703125" style="2" customWidth="1"/>
    <col min="12294" max="12294" width="2.28515625" style="2" customWidth="1"/>
    <col min="12295" max="12295" width="24.42578125" style="2" customWidth="1"/>
    <col min="12296" max="12296" width="11.42578125" style="2"/>
    <col min="12297" max="12297" width="12.85546875" style="2" customWidth="1"/>
    <col min="12298" max="12298" width="6.42578125" style="2" customWidth="1"/>
    <col min="12299" max="12299" width="13.42578125" style="2" customWidth="1"/>
    <col min="12300" max="12300" width="12.7109375" style="2" bestFit="1" customWidth="1"/>
    <col min="12301" max="12544" width="11.42578125" style="2"/>
    <col min="12545" max="12545" width="20.5703125" style="2" customWidth="1"/>
    <col min="12546" max="12546" width="11.42578125" style="2"/>
    <col min="12547" max="12547" width="10.42578125" style="2" customWidth="1"/>
    <col min="12548" max="12548" width="12.85546875" style="2" bestFit="1" customWidth="1"/>
    <col min="12549" max="12549" width="13.5703125" style="2" customWidth="1"/>
    <col min="12550" max="12550" width="2.28515625" style="2" customWidth="1"/>
    <col min="12551" max="12551" width="24.42578125" style="2" customWidth="1"/>
    <col min="12552" max="12552" width="11.42578125" style="2"/>
    <col min="12553" max="12553" width="12.85546875" style="2" customWidth="1"/>
    <col min="12554" max="12554" width="6.42578125" style="2" customWidth="1"/>
    <col min="12555" max="12555" width="13.42578125" style="2" customWidth="1"/>
    <col min="12556" max="12556" width="12.7109375" style="2" bestFit="1" customWidth="1"/>
    <col min="12557" max="12800" width="11.42578125" style="2"/>
    <col min="12801" max="12801" width="20.5703125" style="2" customWidth="1"/>
    <col min="12802" max="12802" width="11.42578125" style="2"/>
    <col min="12803" max="12803" width="10.42578125" style="2" customWidth="1"/>
    <col min="12804" max="12804" width="12.85546875" style="2" bestFit="1" customWidth="1"/>
    <col min="12805" max="12805" width="13.5703125" style="2" customWidth="1"/>
    <col min="12806" max="12806" width="2.28515625" style="2" customWidth="1"/>
    <col min="12807" max="12807" width="24.42578125" style="2" customWidth="1"/>
    <col min="12808" max="12808" width="11.42578125" style="2"/>
    <col min="12809" max="12809" width="12.85546875" style="2" customWidth="1"/>
    <col min="12810" max="12810" width="6.42578125" style="2" customWidth="1"/>
    <col min="12811" max="12811" width="13.42578125" style="2" customWidth="1"/>
    <col min="12812" max="12812" width="12.7109375" style="2" bestFit="1" customWidth="1"/>
    <col min="12813" max="13056" width="11.42578125" style="2"/>
    <col min="13057" max="13057" width="20.5703125" style="2" customWidth="1"/>
    <col min="13058" max="13058" width="11.42578125" style="2"/>
    <col min="13059" max="13059" width="10.42578125" style="2" customWidth="1"/>
    <col min="13060" max="13060" width="12.85546875" style="2" bestFit="1" customWidth="1"/>
    <col min="13061" max="13061" width="13.5703125" style="2" customWidth="1"/>
    <col min="13062" max="13062" width="2.28515625" style="2" customWidth="1"/>
    <col min="13063" max="13063" width="24.42578125" style="2" customWidth="1"/>
    <col min="13064" max="13064" width="11.42578125" style="2"/>
    <col min="13065" max="13065" width="12.85546875" style="2" customWidth="1"/>
    <col min="13066" max="13066" width="6.42578125" style="2" customWidth="1"/>
    <col min="13067" max="13067" width="13.42578125" style="2" customWidth="1"/>
    <col min="13068" max="13068" width="12.7109375" style="2" bestFit="1" customWidth="1"/>
    <col min="13069" max="13312" width="11.42578125" style="2"/>
    <col min="13313" max="13313" width="20.5703125" style="2" customWidth="1"/>
    <col min="13314" max="13314" width="11.42578125" style="2"/>
    <col min="13315" max="13315" width="10.42578125" style="2" customWidth="1"/>
    <col min="13316" max="13316" width="12.85546875" style="2" bestFit="1" customWidth="1"/>
    <col min="13317" max="13317" width="13.5703125" style="2" customWidth="1"/>
    <col min="13318" max="13318" width="2.28515625" style="2" customWidth="1"/>
    <col min="13319" max="13319" width="24.42578125" style="2" customWidth="1"/>
    <col min="13320" max="13320" width="11.42578125" style="2"/>
    <col min="13321" max="13321" width="12.85546875" style="2" customWidth="1"/>
    <col min="13322" max="13322" width="6.42578125" style="2" customWidth="1"/>
    <col min="13323" max="13323" width="13.42578125" style="2" customWidth="1"/>
    <col min="13324" max="13324" width="12.7109375" style="2" bestFit="1" customWidth="1"/>
    <col min="13325" max="13568" width="11.42578125" style="2"/>
    <col min="13569" max="13569" width="20.5703125" style="2" customWidth="1"/>
    <col min="13570" max="13570" width="11.42578125" style="2"/>
    <col min="13571" max="13571" width="10.42578125" style="2" customWidth="1"/>
    <col min="13572" max="13572" width="12.85546875" style="2" bestFit="1" customWidth="1"/>
    <col min="13573" max="13573" width="13.5703125" style="2" customWidth="1"/>
    <col min="13574" max="13574" width="2.28515625" style="2" customWidth="1"/>
    <col min="13575" max="13575" width="24.42578125" style="2" customWidth="1"/>
    <col min="13576" max="13576" width="11.42578125" style="2"/>
    <col min="13577" max="13577" width="12.85546875" style="2" customWidth="1"/>
    <col min="13578" max="13578" width="6.42578125" style="2" customWidth="1"/>
    <col min="13579" max="13579" width="13.42578125" style="2" customWidth="1"/>
    <col min="13580" max="13580" width="12.7109375" style="2" bestFit="1" customWidth="1"/>
    <col min="13581" max="13824" width="11.42578125" style="2"/>
    <col min="13825" max="13825" width="20.5703125" style="2" customWidth="1"/>
    <col min="13826" max="13826" width="11.42578125" style="2"/>
    <col min="13827" max="13827" width="10.42578125" style="2" customWidth="1"/>
    <col min="13828" max="13828" width="12.85546875" style="2" bestFit="1" customWidth="1"/>
    <col min="13829" max="13829" width="13.5703125" style="2" customWidth="1"/>
    <col min="13830" max="13830" width="2.28515625" style="2" customWidth="1"/>
    <col min="13831" max="13831" width="24.42578125" style="2" customWidth="1"/>
    <col min="13832" max="13832" width="11.42578125" style="2"/>
    <col min="13833" max="13833" width="12.85546875" style="2" customWidth="1"/>
    <col min="13834" max="13834" width="6.42578125" style="2" customWidth="1"/>
    <col min="13835" max="13835" width="13.42578125" style="2" customWidth="1"/>
    <col min="13836" max="13836" width="12.7109375" style="2" bestFit="1" customWidth="1"/>
    <col min="13837" max="14080" width="11.42578125" style="2"/>
    <col min="14081" max="14081" width="20.5703125" style="2" customWidth="1"/>
    <col min="14082" max="14082" width="11.42578125" style="2"/>
    <col min="14083" max="14083" width="10.42578125" style="2" customWidth="1"/>
    <col min="14084" max="14084" width="12.85546875" style="2" bestFit="1" customWidth="1"/>
    <col min="14085" max="14085" width="13.5703125" style="2" customWidth="1"/>
    <col min="14086" max="14086" width="2.28515625" style="2" customWidth="1"/>
    <col min="14087" max="14087" width="24.42578125" style="2" customWidth="1"/>
    <col min="14088" max="14088" width="11.42578125" style="2"/>
    <col min="14089" max="14089" width="12.85546875" style="2" customWidth="1"/>
    <col min="14090" max="14090" width="6.42578125" style="2" customWidth="1"/>
    <col min="14091" max="14091" width="13.42578125" style="2" customWidth="1"/>
    <col min="14092" max="14092" width="12.7109375" style="2" bestFit="1" customWidth="1"/>
    <col min="14093" max="14336" width="11.42578125" style="2"/>
    <col min="14337" max="14337" width="20.5703125" style="2" customWidth="1"/>
    <col min="14338" max="14338" width="11.42578125" style="2"/>
    <col min="14339" max="14339" width="10.42578125" style="2" customWidth="1"/>
    <col min="14340" max="14340" width="12.85546875" style="2" bestFit="1" customWidth="1"/>
    <col min="14341" max="14341" width="13.5703125" style="2" customWidth="1"/>
    <col min="14342" max="14342" width="2.28515625" style="2" customWidth="1"/>
    <col min="14343" max="14343" width="24.42578125" style="2" customWidth="1"/>
    <col min="14344" max="14344" width="11.42578125" style="2"/>
    <col min="14345" max="14345" width="12.85546875" style="2" customWidth="1"/>
    <col min="14346" max="14346" width="6.42578125" style="2" customWidth="1"/>
    <col min="14347" max="14347" width="13.42578125" style="2" customWidth="1"/>
    <col min="14348" max="14348" width="12.7109375" style="2" bestFit="1" customWidth="1"/>
    <col min="14349" max="14592" width="11.42578125" style="2"/>
    <col min="14593" max="14593" width="20.5703125" style="2" customWidth="1"/>
    <col min="14594" max="14594" width="11.42578125" style="2"/>
    <col min="14595" max="14595" width="10.42578125" style="2" customWidth="1"/>
    <col min="14596" max="14596" width="12.85546875" style="2" bestFit="1" customWidth="1"/>
    <col min="14597" max="14597" width="13.5703125" style="2" customWidth="1"/>
    <col min="14598" max="14598" width="2.28515625" style="2" customWidth="1"/>
    <col min="14599" max="14599" width="24.42578125" style="2" customWidth="1"/>
    <col min="14600" max="14600" width="11.42578125" style="2"/>
    <col min="14601" max="14601" width="12.85546875" style="2" customWidth="1"/>
    <col min="14602" max="14602" width="6.42578125" style="2" customWidth="1"/>
    <col min="14603" max="14603" width="13.42578125" style="2" customWidth="1"/>
    <col min="14604" max="14604" width="12.7109375" style="2" bestFit="1" customWidth="1"/>
    <col min="14605" max="14848" width="11.42578125" style="2"/>
    <col min="14849" max="14849" width="20.5703125" style="2" customWidth="1"/>
    <col min="14850" max="14850" width="11.42578125" style="2"/>
    <col min="14851" max="14851" width="10.42578125" style="2" customWidth="1"/>
    <col min="14852" max="14852" width="12.85546875" style="2" bestFit="1" customWidth="1"/>
    <col min="14853" max="14853" width="13.5703125" style="2" customWidth="1"/>
    <col min="14854" max="14854" width="2.28515625" style="2" customWidth="1"/>
    <col min="14855" max="14855" width="24.42578125" style="2" customWidth="1"/>
    <col min="14856" max="14856" width="11.42578125" style="2"/>
    <col min="14857" max="14857" width="12.85546875" style="2" customWidth="1"/>
    <col min="14858" max="14858" width="6.42578125" style="2" customWidth="1"/>
    <col min="14859" max="14859" width="13.42578125" style="2" customWidth="1"/>
    <col min="14860" max="14860" width="12.7109375" style="2" bestFit="1" customWidth="1"/>
    <col min="14861" max="15104" width="11.42578125" style="2"/>
    <col min="15105" max="15105" width="20.5703125" style="2" customWidth="1"/>
    <col min="15106" max="15106" width="11.42578125" style="2"/>
    <col min="15107" max="15107" width="10.42578125" style="2" customWidth="1"/>
    <col min="15108" max="15108" width="12.85546875" style="2" bestFit="1" customWidth="1"/>
    <col min="15109" max="15109" width="13.5703125" style="2" customWidth="1"/>
    <col min="15110" max="15110" width="2.28515625" style="2" customWidth="1"/>
    <col min="15111" max="15111" width="24.42578125" style="2" customWidth="1"/>
    <col min="15112" max="15112" width="11.42578125" style="2"/>
    <col min="15113" max="15113" width="12.85546875" style="2" customWidth="1"/>
    <col min="15114" max="15114" width="6.42578125" style="2" customWidth="1"/>
    <col min="15115" max="15115" width="13.42578125" style="2" customWidth="1"/>
    <col min="15116" max="15116" width="12.7109375" style="2" bestFit="1" customWidth="1"/>
    <col min="15117" max="15360" width="11.42578125" style="2"/>
    <col min="15361" max="15361" width="20.5703125" style="2" customWidth="1"/>
    <col min="15362" max="15362" width="11.42578125" style="2"/>
    <col min="15363" max="15363" width="10.42578125" style="2" customWidth="1"/>
    <col min="15364" max="15364" width="12.85546875" style="2" bestFit="1" customWidth="1"/>
    <col min="15365" max="15365" width="13.5703125" style="2" customWidth="1"/>
    <col min="15366" max="15366" width="2.28515625" style="2" customWidth="1"/>
    <col min="15367" max="15367" width="24.42578125" style="2" customWidth="1"/>
    <col min="15368" max="15368" width="11.42578125" style="2"/>
    <col min="15369" max="15369" width="12.85546875" style="2" customWidth="1"/>
    <col min="15370" max="15370" width="6.42578125" style="2" customWidth="1"/>
    <col min="15371" max="15371" width="13.42578125" style="2" customWidth="1"/>
    <col min="15372" max="15372" width="12.7109375" style="2" bestFit="1" customWidth="1"/>
    <col min="15373" max="15616" width="11.42578125" style="2"/>
    <col min="15617" max="15617" width="20.5703125" style="2" customWidth="1"/>
    <col min="15618" max="15618" width="11.42578125" style="2"/>
    <col min="15619" max="15619" width="10.42578125" style="2" customWidth="1"/>
    <col min="15620" max="15620" width="12.85546875" style="2" bestFit="1" customWidth="1"/>
    <col min="15621" max="15621" width="13.5703125" style="2" customWidth="1"/>
    <col min="15622" max="15622" width="2.28515625" style="2" customWidth="1"/>
    <col min="15623" max="15623" width="24.42578125" style="2" customWidth="1"/>
    <col min="15624" max="15624" width="11.42578125" style="2"/>
    <col min="15625" max="15625" width="12.85546875" style="2" customWidth="1"/>
    <col min="15626" max="15626" width="6.42578125" style="2" customWidth="1"/>
    <col min="15627" max="15627" width="13.42578125" style="2" customWidth="1"/>
    <col min="15628" max="15628" width="12.7109375" style="2" bestFit="1" customWidth="1"/>
    <col min="15629" max="15872" width="11.42578125" style="2"/>
    <col min="15873" max="15873" width="20.5703125" style="2" customWidth="1"/>
    <col min="15874" max="15874" width="11.42578125" style="2"/>
    <col min="15875" max="15875" width="10.42578125" style="2" customWidth="1"/>
    <col min="15876" max="15876" width="12.85546875" style="2" bestFit="1" customWidth="1"/>
    <col min="15877" max="15877" width="13.5703125" style="2" customWidth="1"/>
    <col min="15878" max="15878" width="2.28515625" style="2" customWidth="1"/>
    <col min="15879" max="15879" width="24.42578125" style="2" customWidth="1"/>
    <col min="15880" max="15880" width="11.42578125" style="2"/>
    <col min="15881" max="15881" width="12.85546875" style="2" customWidth="1"/>
    <col min="15882" max="15882" width="6.42578125" style="2" customWidth="1"/>
    <col min="15883" max="15883" width="13.42578125" style="2" customWidth="1"/>
    <col min="15884" max="15884" width="12.7109375" style="2" bestFit="1" customWidth="1"/>
    <col min="15885" max="16128" width="11.42578125" style="2"/>
    <col min="16129" max="16129" width="20.5703125" style="2" customWidth="1"/>
    <col min="16130" max="16130" width="11.42578125" style="2"/>
    <col min="16131" max="16131" width="10.42578125" style="2" customWidth="1"/>
    <col min="16132" max="16132" width="12.85546875" style="2" bestFit="1" customWidth="1"/>
    <col min="16133" max="16133" width="13.5703125" style="2" customWidth="1"/>
    <col min="16134" max="16134" width="2.28515625" style="2" customWidth="1"/>
    <col min="16135" max="16135" width="24.42578125" style="2" customWidth="1"/>
    <col min="16136" max="16136" width="11.42578125" style="2"/>
    <col min="16137" max="16137" width="12.85546875" style="2" customWidth="1"/>
    <col min="16138" max="16138" width="6.42578125" style="2" customWidth="1"/>
    <col min="16139" max="16139" width="13.42578125" style="2" customWidth="1"/>
    <col min="16140" max="16140" width="12.7109375" style="2" bestFit="1" customWidth="1"/>
    <col min="16141" max="16384" width="11.4257812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 t="s">
        <v>72</v>
      </c>
      <c r="K1" s="1">
        <v>2022</v>
      </c>
    </row>
    <row r="2" spans="1:11">
      <c r="A2" s="1" t="s">
        <v>2</v>
      </c>
      <c r="B2" s="1"/>
      <c r="C2" s="1"/>
      <c r="D2" s="3">
        <v>44681</v>
      </c>
      <c r="E2" s="1"/>
      <c r="F2" s="1"/>
      <c r="G2" s="1"/>
      <c r="H2" s="1"/>
      <c r="I2" s="1"/>
      <c r="J2" s="1"/>
      <c r="K2" s="1"/>
    </row>
    <row r="3" spans="1:11" ht="8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4" t="s">
        <v>3</v>
      </c>
      <c r="B4" s="1"/>
      <c r="C4" s="3">
        <v>44652</v>
      </c>
      <c r="D4" s="5"/>
      <c r="E4" s="5">
        <v>99215812.430000007</v>
      </c>
      <c r="F4" s="1"/>
      <c r="G4" s="4" t="s">
        <v>4</v>
      </c>
      <c r="H4" s="1"/>
      <c r="I4" s="1"/>
      <c r="J4" s="1"/>
      <c r="K4" s="1"/>
    </row>
    <row r="5" spans="1:11" ht="8.25" customHeight="1">
      <c r="A5" s="1"/>
      <c r="B5" s="1"/>
      <c r="C5" s="3"/>
      <c r="D5" s="5"/>
      <c r="E5" s="5"/>
      <c r="F5" s="1"/>
      <c r="G5" s="1"/>
      <c r="H5" s="1"/>
      <c r="I5" s="1"/>
      <c r="J5" s="1"/>
      <c r="K5" s="1"/>
    </row>
    <row r="6" spans="1:11">
      <c r="A6" s="4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4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 t="s">
        <v>7</v>
      </c>
      <c r="B8" s="1"/>
      <c r="C8" s="1"/>
      <c r="D8" s="5">
        <v>1143860.0200000003</v>
      </c>
      <c r="E8" s="1"/>
      <c r="F8" s="1"/>
      <c r="G8" s="1"/>
      <c r="H8" s="1"/>
      <c r="I8" s="1"/>
      <c r="J8" s="5"/>
      <c r="K8" s="1"/>
    </row>
    <row r="9" spans="1:11">
      <c r="A9" s="1" t="s">
        <v>8</v>
      </c>
      <c r="B9" s="1"/>
      <c r="C9" s="1"/>
      <c r="D9" s="5">
        <v>395891.22</v>
      </c>
      <c r="E9" s="1"/>
      <c r="F9" s="1"/>
      <c r="G9" s="1" t="s">
        <v>9</v>
      </c>
      <c r="H9" s="1"/>
      <c r="I9" s="5">
        <v>9030280.8800000008</v>
      </c>
      <c r="J9" s="1"/>
      <c r="K9" s="5"/>
    </row>
    <row r="10" spans="1:11">
      <c r="A10" s="1" t="s">
        <v>10</v>
      </c>
      <c r="B10" s="1"/>
      <c r="C10" s="1"/>
      <c r="D10" s="5">
        <v>0</v>
      </c>
      <c r="E10" s="1"/>
      <c r="F10" s="1"/>
      <c r="G10" s="1" t="s">
        <v>11</v>
      </c>
      <c r="H10" s="1"/>
      <c r="I10" s="5">
        <v>6356106.4400000004</v>
      </c>
      <c r="J10" s="1"/>
      <c r="K10" s="5"/>
    </row>
    <row r="11" spans="1:11">
      <c r="A11" s="1" t="s">
        <v>12</v>
      </c>
      <c r="B11" s="1"/>
      <c r="C11" s="1"/>
      <c r="D11" s="5">
        <v>42389</v>
      </c>
      <c r="E11" s="1"/>
      <c r="F11" s="1"/>
      <c r="G11" s="1" t="s">
        <v>13</v>
      </c>
      <c r="H11" s="1"/>
      <c r="I11" s="5"/>
      <c r="J11" s="1"/>
      <c r="K11" s="1"/>
    </row>
    <row r="12" spans="1:11">
      <c r="A12" s="1" t="s">
        <v>14</v>
      </c>
      <c r="B12" s="1"/>
      <c r="C12" s="1"/>
      <c r="D12" s="5">
        <v>0</v>
      </c>
      <c r="E12" s="1"/>
      <c r="F12" s="1"/>
      <c r="G12" s="1" t="s">
        <v>15</v>
      </c>
      <c r="H12" s="1"/>
      <c r="I12" s="5">
        <v>2748563.54</v>
      </c>
      <c r="J12" s="1"/>
      <c r="K12" s="5"/>
    </row>
    <row r="13" spans="1:11">
      <c r="A13" s="1" t="s">
        <v>16</v>
      </c>
      <c r="B13" s="1"/>
      <c r="C13" s="1"/>
      <c r="D13" s="5">
        <v>10000</v>
      </c>
      <c r="E13" s="1"/>
      <c r="F13" s="1"/>
      <c r="G13" s="1" t="s">
        <v>17</v>
      </c>
      <c r="H13" s="1"/>
      <c r="I13" s="5">
        <v>460000</v>
      </c>
      <c r="J13" s="1"/>
      <c r="K13" s="1"/>
    </row>
    <row r="14" spans="1:11">
      <c r="A14" s="1" t="s">
        <v>18</v>
      </c>
      <c r="B14" s="1"/>
      <c r="C14" s="1"/>
      <c r="D14" s="5">
        <v>0</v>
      </c>
      <c r="E14" s="1"/>
      <c r="F14" s="1"/>
      <c r="G14" s="1" t="s">
        <v>19</v>
      </c>
      <c r="H14" s="1"/>
      <c r="I14" s="5">
        <v>18045341.510000002</v>
      </c>
      <c r="J14" s="1"/>
      <c r="K14" s="5"/>
    </row>
    <row r="15" spans="1:11">
      <c r="A15" s="1" t="s">
        <v>20</v>
      </c>
      <c r="B15" s="1"/>
      <c r="C15" s="1"/>
      <c r="D15" s="5">
        <v>27175.72</v>
      </c>
      <c r="E15" s="1"/>
      <c r="F15" s="1"/>
      <c r="G15" s="1" t="s">
        <v>21</v>
      </c>
      <c r="H15" s="1"/>
      <c r="I15" s="5">
        <v>0</v>
      </c>
      <c r="J15" s="8"/>
      <c r="K15" s="9"/>
    </row>
    <row r="16" spans="1:11">
      <c r="A16" s="1" t="s">
        <v>22</v>
      </c>
      <c r="B16" s="1"/>
      <c r="C16" s="1"/>
      <c r="D16" s="5">
        <v>55800</v>
      </c>
      <c r="E16" s="1"/>
      <c r="F16" s="1"/>
      <c r="G16" s="1" t="s">
        <v>23</v>
      </c>
      <c r="H16" s="1"/>
      <c r="I16" s="10">
        <v>36640292.370000005</v>
      </c>
      <c r="J16" s="10"/>
      <c r="K16" s="10">
        <v>36640292.370000005</v>
      </c>
    </row>
    <row r="17" spans="1:12">
      <c r="A17" s="1" t="s">
        <v>24</v>
      </c>
      <c r="B17" s="1"/>
      <c r="C17" s="1"/>
      <c r="D17" s="5">
        <v>43535.51</v>
      </c>
      <c r="E17" s="1"/>
      <c r="F17" s="1"/>
      <c r="G17" s="4"/>
      <c r="H17" s="1"/>
      <c r="I17" s="1"/>
      <c r="J17" s="5"/>
      <c r="K17" s="5">
        <v>0</v>
      </c>
      <c r="L17" s="7"/>
    </row>
    <row r="18" spans="1:12">
      <c r="A18" s="1" t="s">
        <v>25</v>
      </c>
      <c r="B18" s="1"/>
      <c r="C18" s="1"/>
      <c r="D18" s="5">
        <v>171049.66999999998</v>
      </c>
      <c r="E18" s="1"/>
      <c r="F18" s="1"/>
      <c r="G18" s="4" t="s">
        <v>5</v>
      </c>
      <c r="H18" s="1"/>
      <c r="I18" s="1"/>
      <c r="J18" s="1"/>
      <c r="K18" s="1"/>
    </row>
    <row r="19" spans="1:12">
      <c r="A19" s="1" t="s">
        <v>27</v>
      </c>
      <c r="B19" s="1"/>
      <c r="C19" s="1"/>
      <c r="D19" s="5">
        <v>211910.89999999997</v>
      </c>
      <c r="E19" s="1"/>
      <c r="F19" s="1"/>
      <c r="G19" s="1" t="s">
        <v>28</v>
      </c>
      <c r="H19" s="1"/>
      <c r="I19" s="1"/>
      <c r="J19" s="1"/>
      <c r="K19" s="5">
        <v>1874333.62</v>
      </c>
    </row>
    <row r="20" spans="1:12">
      <c r="A20" s="1" t="s">
        <v>29</v>
      </c>
      <c r="B20" s="1"/>
      <c r="C20" s="1"/>
      <c r="D20" s="5">
        <v>2251.4499999999998</v>
      </c>
      <c r="E20" s="1"/>
      <c r="F20" s="1"/>
      <c r="G20" s="1" t="s">
        <v>30</v>
      </c>
      <c r="H20" s="1"/>
      <c r="I20" s="1"/>
      <c r="J20" s="1"/>
      <c r="K20" s="5">
        <v>0</v>
      </c>
    </row>
    <row r="21" spans="1:12">
      <c r="A21" s="1" t="s">
        <v>31</v>
      </c>
      <c r="B21" s="1"/>
      <c r="C21" s="1"/>
      <c r="D21" s="5">
        <v>12500</v>
      </c>
      <c r="E21" s="1"/>
      <c r="F21" s="1"/>
      <c r="G21" s="1" t="s">
        <v>32</v>
      </c>
      <c r="H21" s="1"/>
      <c r="I21" s="1"/>
      <c r="J21" s="1"/>
      <c r="K21" s="10">
        <v>38514625.990000002</v>
      </c>
    </row>
    <row r="22" spans="1:12">
      <c r="A22" s="1" t="s">
        <v>33</v>
      </c>
      <c r="B22" s="1"/>
      <c r="C22" s="1"/>
      <c r="D22" s="5">
        <v>3200</v>
      </c>
      <c r="E22" s="1"/>
      <c r="F22" s="1"/>
      <c r="G22" s="1"/>
      <c r="H22" s="1"/>
      <c r="I22" s="1"/>
      <c r="J22" s="1"/>
      <c r="K22" s="1"/>
    </row>
    <row r="23" spans="1:12">
      <c r="A23" s="1" t="s">
        <v>34</v>
      </c>
      <c r="B23" s="1"/>
      <c r="C23" s="1"/>
      <c r="D23" s="5">
        <v>0</v>
      </c>
      <c r="E23" s="1"/>
      <c r="F23" s="1"/>
      <c r="G23" s="4" t="s">
        <v>36</v>
      </c>
      <c r="H23" s="14" t="s">
        <v>37</v>
      </c>
      <c r="I23" s="14">
        <v>44681</v>
      </c>
      <c r="J23" s="1"/>
      <c r="K23" s="1"/>
    </row>
    <row r="24" spans="1:12">
      <c r="A24" s="1" t="s">
        <v>35</v>
      </c>
      <c r="B24" s="1"/>
      <c r="C24" s="1"/>
      <c r="D24" s="5">
        <v>182490.75</v>
      </c>
      <c r="E24" s="1"/>
      <c r="F24" s="1"/>
      <c r="G24" s="1" t="s">
        <v>39</v>
      </c>
      <c r="H24" s="1"/>
      <c r="I24" s="5">
        <v>26741.919999999998</v>
      </c>
      <c r="J24" s="5"/>
      <c r="K24" s="5"/>
      <c r="L24" s="7"/>
    </row>
    <row r="25" spans="1:12">
      <c r="A25" s="1" t="s">
        <v>38</v>
      </c>
      <c r="B25" s="1"/>
      <c r="C25" s="1"/>
      <c r="D25" s="5">
        <v>173208.77999999997</v>
      </c>
      <c r="E25" s="1"/>
      <c r="F25" s="1"/>
      <c r="G25" s="1" t="s">
        <v>41</v>
      </c>
      <c r="H25" s="1"/>
      <c r="I25" s="5">
        <v>25000</v>
      </c>
      <c r="J25" s="1"/>
      <c r="K25" s="5"/>
    </row>
    <row r="26" spans="1:12">
      <c r="A26" s="1" t="s">
        <v>40</v>
      </c>
      <c r="B26" s="1"/>
      <c r="C26" s="1"/>
      <c r="D26" s="5">
        <v>59647.95</v>
      </c>
      <c r="E26" s="1"/>
      <c r="F26" s="1"/>
      <c r="G26" s="1" t="s">
        <v>43</v>
      </c>
      <c r="H26" s="1"/>
      <c r="I26" s="5">
        <v>5000</v>
      </c>
      <c r="J26" s="1"/>
      <c r="K26" s="1"/>
    </row>
    <row r="27" spans="1:12">
      <c r="A27" s="1" t="s">
        <v>42</v>
      </c>
      <c r="B27" s="1"/>
      <c r="C27" s="1"/>
      <c r="D27" s="5">
        <v>87380</v>
      </c>
      <c r="E27" s="1"/>
      <c r="F27" s="1"/>
      <c r="G27" s="1" t="s">
        <v>45</v>
      </c>
      <c r="H27" s="1"/>
      <c r="I27" s="5">
        <v>5920062.0499999998</v>
      </c>
      <c r="J27" s="1"/>
      <c r="K27" s="5"/>
      <c r="L27" s="7"/>
    </row>
    <row r="28" spans="1:12">
      <c r="A28" s="1" t="s">
        <v>44</v>
      </c>
      <c r="B28" s="1"/>
      <c r="C28" s="1"/>
      <c r="D28" s="5">
        <v>0</v>
      </c>
      <c r="E28" s="1"/>
      <c r="F28" s="1"/>
      <c r="G28" s="1" t="s">
        <v>47</v>
      </c>
      <c r="H28" s="1"/>
      <c r="I28" s="5">
        <v>46147.020000000004</v>
      </c>
      <c r="J28" s="1"/>
      <c r="L28" s="7"/>
    </row>
    <row r="29" spans="1:12">
      <c r="A29" s="1" t="s">
        <v>46</v>
      </c>
      <c r="B29" s="1"/>
      <c r="C29" s="1"/>
      <c r="D29" s="5">
        <v>857779.89</v>
      </c>
      <c r="E29" s="1"/>
      <c r="F29" s="1"/>
      <c r="G29" s="1" t="s">
        <v>49</v>
      </c>
      <c r="H29" s="1"/>
      <c r="I29" s="5">
        <v>5092.5600000000004</v>
      </c>
      <c r="J29" s="1"/>
      <c r="K29" s="7"/>
      <c r="L29" s="7"/>
    </row>
    <row r="30" spans="1:12">
      <c r="A30" s="1" t="s">
        <v>48</v>
      </c>
      <c r="B30" s="1"/>
      <c r="C30" s="1"/>
      <c r="D30" s="5">
        <v>53504</v>
      </c>
      <c r="E30" s="1"/>
      <c r="F30" s="1"/>
      <c r="G30" s="1" t="s">
        <v>51</v>
      </c>
      <c r="H30" s="1"/>
      <c r="I30" s="13">
        <v>7028.31</v>
      </c>
      <c r="J30" s="1"/>
      <c r="L30" s="7"/>
    </row>
    <row r="31" spans="1:12">
      <c r="A31" s="1" t="s">
        <v>50</v>
      </c>
      <c r="B31" s="1"/>
      <c r="C31" s="1"/>
      <c r="D31" s="5">
        <v>2350863</v>
      </c>
      <c r="E31" s="1"/>
      <c r="F31" s="1"/>
      <c r="G31" s="1" t="s">
        <v>53</v>
      </c>
      <c r="H31" s="1"/>
      <c r="I31" s="13">
        <v>3248122.6759999804</v>
      </c>
      <c r="J31" s="1"/>
      <c r="K31" s="7"/>
      <c r="L31" s="7"/>
    </row>
    <row r="32" spans="1:12">
      <c r="A32" s="1" t="s">
        <v>52</v>
      </c>
      <c r="B32" s="1"/>
      <c r="C32" s="1"/>
      <c r="D32" s="5">
        <v>0</v>
      </c>
      <c r="E32" s="1"/>
      <c r="F32" s="1"/>
      <c r="G32" s="1" t="s">
        <v>55</v>
      </c>
      <c r="H32" s="1"/>
      <c r="I32" s="13">
        <v>5254.67</v>
      </c>
      <c r="J32" s="18"/>
      <c r="K32" s="7"/>
      <c r="L32" s="7"/>
    </row>
    <row r="33" spans="1:12">
      <c r="A33" s="1" t="s">
        <v>54</v>
      </c>
      <c r="B33" s="1"/>
      <c r="C33" s="1"/>
      <c r="D33" s="5">
        <v>1163824</v>
      </c>
      <c r="E33" s="1"/>
      <c r="F33" s="1"/>
      <c r="G33" s="1" t="s">
        <v>57</v>
      </c>
      <c r="H33" s="1"/>
      <c r="I33" s="13">
        <v>1147732.4199999869</v>
      </c>
      <c r="J33" s="19"/>
      <c r="K33" s="7"/>
      <c r="L33" s="7"/>
    </row>
    <row r="34" spans="1:12">
      <c r="A34" s="1" t="s">
        <v>56</v>
      </c>
      <c r="B34" s="1"/>
      <c r="C34" s="1"/>
      <c r="D34" s="5">
        <v>3898436.4499999997</v>
      </c>
      <c r="E34" s="1"/>
      <c r="F34" s="1"/>
      <c r="G34" s="1" t="s">
        <v>59</v>
      </c>
      <c r="H34" s="1"/>
      <c r="I34" s="5">
        <v>41000000</v>
      </c>
      <c r="J34" s="18"/>
      <c r="K34" s="18"/>
    </row>
    <row r="35" spans="1:12">
      <c r="A35" s="1" t="s">
        <v>58</v>
      </c>
      <c r="B35" s="1"/>
      <c r="C35" s="1"/>
      <c r="D35" s="5">
        <v>14777514.73</v>
      </c>
      <c r="E35" s="1"/>
      <c r="F35" s="1"/>
      <c r="G35" s="1" t="s">
        <v>73</v>
      </c>
      <c r="H35" s="1"/>
      <c r="I35" s="5">
        <v>37000000</v>
      </c>
      <c r="J35" s="8"/>
      <c r="K35" s="9"/>
    </row>
    <row r="36" spans="1:12">
      <c r="A36" s="1" t="s">
        <v>69</v>
      </c>
      <c r="B36" s="1"/>
      <c r="C36" s="1"/>
      <c r="D36" s="5">
        <v>0</v>
      </c>
      <c r="E36" s="1"/>
      <c r="F36" s="1"/>
      <c r="G36" s="1" t="s">
        <v>63</v>
      </c>
      <c r="H36" s="1"/>
      <c r="I36" s="10">
        <v>88436181.625999957</v>
      </c>
      <c r="J36" s="11"/>
      <c r="K36" s="10">
        <v>88436181.625999957</v>
      </c>
    </row>
    <row r="37" spans="1:12">
      <c r="A37" s="1" t="s">
        <v>60</v>
      </c>
      <c r="B37" s="1"/>
      <c r="C37" s="1"/>
      <c r="D37" s="5">
        <v>0</v>
      </c>
      <c r="E37" s="1"/>
      <c r="F37" s="1"/>
      <c r="G37" s="1"/>
      <c r="H37" s="1"/>
      <c r="I37" s="1"/>
      <c r="J37" s="1"/>
      <c r="K37" s="1"/>
    </row>
    <row r="38" spans="1:12">
      <c r="A38" s="1" t="s">
        <v>62</v>
      </c>
      <c r="B38" s="1"/>
      <c r="C38" s="1"/>
      <c r="D38" s="9">
        <v>5330.54</v>
      </c>
      <c r="E38" s="5"/>
      <c r="F38" s="1"/>
      <c r="G38" s="1"/>
      <c r="H38" s="1"/>
      <c r="I38" s="1"/>
      <c r="J38" s="1"/>
      <c r="K38" s="1"/>
    </row>
    <row r="39" spans="1:12">
      <c r="A39" s="1" t="s">
        <v>64</v>
      </c>
      <c r="B39" s="1"/>
      <c r="C39" s="1"/>
      <c r="D39" s="5">
        <v>25729543.579999998</v>
      </c>
      <c r="E39" s="10">
        <v>25729543.579999998</v>
      </c>
      <c r="F39" s="1"/>
      <c r="G39" s="1"/>
      <c r="H39" s="1"/>
      <c r="I39" s="1"/>
      <c r="J39" s="1"/>
      <c r="K39" s="1"/>
    </row>
    <row r="40" spans="1:12" ht="13.5" customHeight="1">
      <c r="A40" s="4" t="s">
        <v>5</v>
      </c>
      <c r="B40" s="1"/>
      <c r="C40" s="1"/>
      <c r="D40" s="23"/>
      <c r="E40" s="1"/>
      <c r="F40" s="1"/>
      <c r="G40" s="1"/>
      <c r="H40" s="1"/>
      <c r="I40" s="1"/>
      <c r="J40" s="1"/>
      <c r="K40" s="1"/>
    </row>
    <row r="41" spans="1:12">
      <c r="A41" s="1" t="s">
        <v>65</v>
      </c>
      <c r="B41" s="1"/>
      <c r="C41" s="1"/>
      <c r="D41" s="1"/>
      <c r="E41" s="6">
        <v>2005451.61</v>
      </c>
      <c r="F41" s="1"/>
      <c r="G41" s="1"/>
      <c r="H41" s="1"/>
      <c r="I41" s="1"/>
      <c r="J41" s="1"/>
      <c r="K41" s="1"/>
    </row>
    <row r="42" spans="1:12" ht="9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2">
      <c r="A43" s="1" t="s">
        <v>66</v>
      </c>
      <c r="B43" s="1"/>
      <c r="C43" s="1"/>
      <c r="D43" s="1"/>
      <c r="E43" s="20">
        <v>126950807.62</v>
      </c>
      <c r="F43" s="1"/>
      <c r="G43" s="1" t="s">
        <v>67</v>
      </c>
      <c r="H43" s="1"/>
      <c r="I43" s="1"/>
      <c r="J43" s="1"/>
      <c r="K43" s="20">
        <v>126950807.61599997</v>
      </c>
    </row>
    <row r="45" spans="1:12">
      <c r="G45" s="22">
        <f>E43-K43</f>
        <v>4.0000379085540771E-3</v>
      </c>
    </row>
    <row r="46" spans="1:12">
      <c r="G46" s="22"/>
    </row>
    <row r="47" spans="1:12">
      <c r="G47" s="22"/>
    </row>
    <row r="62" spans="5:5">
      <c r="E62" s="16"/>
    </row>
    <row r="63" spans="5:5">
      <c r="E63" s="7"/>
    </row>
    <row r="64" spans="5:5">
      <c r="E64" s="22"/>
    </row>
    <row r="65" spans="5:5">
      <c r="E65" s="7"/>
    </row>
  </sheetData>
  <pageMargins left="0.19685039370078741" right="0" top="0.39370078740157483" bottom="0" header="0" footer="0"/>
  <pageSetup paperSize="9" orientation="landscape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L51"/>
  <sheetViews>
    <sheetView workbookViewId="0">
      <selection activeCell="E15" sqref="E15"/>
    </sheetView>
  </sheetViews>
  <sheetFormatPr baseColWidth="10" defaultRowHeight="12.75"/>
  <cols>
    <col min="1" max="1" width="20.5703125" style="2" customWidth="1"/>
    <col min="2" max="2" width="11.42578125" style="2"/>
    <col min="3" max="3" width="10.42578125" style="2" customWidth="1"/>
    <col min="4" max="4" width="13.5703125" style="2" customWidth="1"/>
    <col min="5" max="5" width="13.42578125" style="2" customWidth="1"/>
    <col min="6" max="6" width="3.5703125" style="2" customWidth="1"/>
    <col min="7" max="7" width="24.42578125" style="2" customWidth="1"/>
    <col min="8" max="8" width="11.42578125" style="2"/>
    <col min="9" max="9" width="12.5703125" style="2" customWidth="1"/>
    <col min="10" max="10" width="6.28515625" style="2" customWidth="1"/>
    <col min="11" max="11" width="13.5703125" style="2" customWidth="1"/>
    <col min="12" max="256" width="11.42578125" style="2"/>
    <col min="257" max="257" width="20.5703125" style="2" customWidth="1"/>
    <col min="258" max="258" width="11.42578125" style="2"/>
    <col min="259" max="259" width="10.42578125" style="2" customWidth="1"/>
    <col min="260" max="260" width="13.5703125" style="2" customWidth="1"/>
    <col min="261" max="261" width="13.42578125" style="2" customWidth="1"/>
    <col min="262" max="262" width="3.5703125" style="2" customWidth="1"/>
    <col min="263" max="263" width="24.42578125" style="2" customWidth="1"/>
    <col min="264" max="264" width="11.42578125" style="2"/>
    <col min="265" max="265" width="12.5703125" style="2" customWidth="1"/>
    <col min="266" max="266" width="6.28515625" style="2" customWidth="1"/>
    <col min="267" max="267" width="13.5703125" style="2" customWidth="1"/>
    <col min="268" max="512" width="11.42578125" style="2"/>
    <col min="513" max="513" width="20.5703125" style="2" customWidth="1"/>
    <col min="514" max="514" width="11.42578125" style="2"/>
    <col min="515" max="515" width="10.42578125" style="2" customWidth="1"/>
    <col min="516" max="516" width="13.5703125" style="2" customWidth="1"/>
    <col min="517" max="517" width="13.42578125" style="2" customWidth="1"/>
    <col min="518" max="518" width="3.5703125" style="2" customWidth="1"/>
    <col min="519" max="519" width="24.42578125" style="2" customWidth="1"/>
    <col min="520" max="520" width="11.42578125" style="2"/>
    <col min="521" max="521" width="12.5703125" style="2" customWidth="1"/>
    <col min="522" max="522" width="6.28515625" style="2" customWidth="1"/>
    <col min="523" max="523" width="13.5703125" style="2" customWidth="1"/>
    <col min="524" max="768" width="11.42578125" style="2"/>
    <col min="769" max="769" width="20.5703125" style="2" customWidth="1"/>
    <col min="770" max="770" width="11.42578125" style="2"/>
    <col min="771" max="771" width="10.42578125" style="2" customWidth="1"/>
    <col min="772" max="772" width="13.5703125" style="2" customWidth="1"/>
    <col min="773" max="773" width="13.42578125" style="2" customWidth="1"/>
    <col min="774" max="774" width="3.5703125" style="2" customWidth="1"/>
    <col min="775" max="775" width="24.42578125" style="2" customWidth="1"/>
    <col min="776" max="776" width="11.42578125" style="2"/>
    <col min="777" max="777" width="12.5703125" style="2" customWidth="1"/>
    <col min="778" max="778" width="6.28515625" style="2" customWidth="1"/>
    <col min="779" max="779" width="13.5703125" style="2" customWidth="1"/>
    <col min="780" max="1024" width="11.42578125" style="2"/>
    <col min="1025" max="1025" width="20.5703125" style="2" customWidth="1"/>
    <col min="1026" max="1026" width="11.42578125" style="2"/>
    <col min="1027" max="1027" width="10.42578125" style="2" customWidth="1"/>
    <col min="1028" max="1028" width="13.5703125" style="2" customWidth="1"/>
    <col min="1029" max="1029" width="13.42578125" style="2" customWidth="1"/>
    <col min="1030" max="1030" width="3.5703125" style="2" customWidth="1"/>
    <col min="1031" max="1031" width="24.42578125" style="2" customWidth="1"/>
    <col min="1032" max="1032" width="11.42578125" style="2"/>
    <col min="1033" max="1033" width="12.5703125" style="2" customWidth="1"/>
    <col min="1034" max="1034" width="6.28515625" style="2" customWidth="1"/>
    <col min="1035" max="1035" width="13.5703125" style="2" customWidth="1"/>
    <col min="1036" max="1280" width="11.42578125" style="2"/>
    <col min="1281" max="1281" width="20.5703125" style="2" customWidth="1"/>
    <col min="1282" max="1282" width="11.42578125" style="2"/>
    <col min="1283" max="1283" width="10.42578125" style="2" customWidth="1"/>
    <col min="1284" max="1284" width="13.5703125" style="2" customWidth="1"/>
    <col min="1285" max="1285" width="13.42578125" style="2" customWidth="1"/>
    <col min="1286" max="1286" width="3.5703125" style="2" customWidth="1"/>
    <col min="1287" max="1287" width="24.42578125" style="2" customWidth="1"/>
    <col min="1288" max="1288" width="11.42578125" style="2"/>
    <col min="1289" max="1289" width="12.5703125" style="2" customWidth="1"/>
    <col min="1290" max="1290" width="6.28515625" style="2" customWidth="1"/>
    <col min="1291" max="1291" width="13.5703125" style="2" customWidth="1"/>
    <col min="1292" max="1536" width="11.42578125" style="2"/>
    <col min="1537" max="1537" width="20.5703125" style="2" customWidth="1"/>
    <col min="1538" max="1538" width="11.42578125" style="2"/>
    <col min="1539" max="1539" width="10.42578125" style="2" customWidth="1"/>
    <col min="1540" max="1540" width="13.5703125" style="2" customWidth="1"/>
    <col min="1541" max="1541" width="13.42578125" style="2" customWidth="1"/>
    <col min="1542" max="1542" width="3.5703125" style="2" customWidth="1"/>
    <col min="1543" max="1543" width="24.42578125" style="2" customWidth="1"/>
    <col min="1544" max="1544" width="11.42578125" style="2"/>
    <col min="1545" max="1545" width="12.5703125" style="2" customWidth="1"/>
    <col min="1546" max="1546" width="6.28515625" style="2" customWidth="1"/>
    <col min="1547" max="1547" width="13.5703125" style="2" customWidth="1"/>
    <col min="1548" max="1792" width="11.42578125" style="2"/>
    <col min="1793" max="1793" width="20.5703125" style="2" customWidth="1"/>
    <col min="1794" max="1794" width="11.42578125" style="2"/>
    <col min="1795" max="1795" width="10.42578125" style="2" customWidth="1"/>
    <col min="1796" max="1796" width="13.5703125" style="2" customWidth="1"/>
    <col min="1797" max="1797" width="13.42578125" style="2" customWidth="1"/>
    <col min="1798" max="1798" width="3.5703125" style="2" customWidth="1"/>
    <col min="1799" max="1799" width="24.42578125" style="2" customWidth="1"/>
    <col min="1800" max="1800" width="11.42578125" style="2"/>
    <col min="1801" max="1801" width="12.5703125" style="2" customWidth="1"/>
    <col min="1802" max="1802" width="6.28515625" style="2" customWidth="1"/>
    <col min="1803" max="1803" width="13.5703125" style="2" customWidth="1"/>
    <col min="1804" max="2048" width="11.42578125" style="2"/>
    <col min="2049" max="2049" width="20.5703125" style="2" customWidth="1"/>
    <col min="2050" max="2050" width="11.42578125" style="2"/>
    <col min="2051" max="2051" width="10.42578125" style="2" customWidth="1"/>
    <col min="2052" max="2052" width="13.5703125" style="2" customWidth="1"/>
    <col min="2053" max="2053" width="13.42578125" style="2" customWidth="1"/>
    <col min="2054" max="2054" width="3.5703125" style="2" customWidth="1"/>
    <col min="2055" max="2055" width="24.42578125" style="2" customWidth="1"/>
    <col min="2056" max="2056" width="11.42578125" style="2"/>
    <col min="2057" max="2057" width="12.5703125" style="2" customWidth="1"/>
    <col min="2058" max="2058" width="6.28515625" style="2" customWidth="1"/>
    <col min="2059" max="2059" width="13.5703125" style="2" customWidth="1"/>
    <col min="2060" max="2304" width="11.42578125" style="2"/>
    <col min="2305" max="2305" width="20.5703125" style="2" customWidth="1"/>
    <col min="2306" max="2306" width="11.42578125" style="2"/>
    <col min="2307" max="2307" width="10.42578125" style="2" customWidth="1"/>
    <col min="2308" max="2308" width="13.5703125" style="2" customWidth="1"/>
    <col min="2309" max="2309" width="13.42578125" style="2" customWidth="1"/>
    <col min="2310" max="2310" width="3.5703125" style="2" customWidth="1"/>
    <col min="2311" max="2311" width="24.42578125" style="2" customWidth="1"/>
    <col min="2312" max="2312" width="11.42578125" style="2"/>
    <col min="2313" max="2313" width="12.5703125" style="2" customWidth="1"/>
    <col min="2314" max="2314" width="6.28515625" style="2" customWidth="1"/>
    <col min="2315" max="2315" width="13.5703125" style="2" customWidth="1"/>
    <col min="2316" max="2560" width="11.42578125" style="2"/>
    <col min="2561" max="2561" width="20.5703125" style="2" customWidth="1"/>
    <col min="2562" max="2562" width="11.42578125" style="2"/>
    <col min="2563" max="2563" width="10.42578125" style="2" customWidth="1"/>
    <col min="2564" max="2564" width="13.5703125" style="2" customWidth="1"/>
    <col min="2565" max="2565" width="13.42578125" style="2" customWidth="1"/>
    <col min="2566" max="2566" width="3.5703125" style="2" customWidth="1"/>
    <col min="2567" max="2567" width="24.42578125" style="2" customWidth="1"/>
    <col min="2568" max="2568" width="11.42578125" style="2"/>
    <col min="2569" max="2569" width="12.5703125" style="2" customWidth="1"/>
    <col min="2570" max="2570" width="6.28515625" style="2" customWidth="1"/>
    <col min="2571" max="2571" width="13.5703125" style="2" customWidth="1"/>
    <col min="2572" max="2816" width="11.42578125" style="2"/>
    <col min="2817" max="2817" width="20.5703125" style="2" customWidth="1"/>
    <col min="2818" max="2818" width="11.42578125" style="2"/>
    <col min="2819" max="2819" width="10.42578125" style="2" customWidth="1"/>
    <col min="2820" max="2820" width="13.5703125" style="2" customWidth="1"/>
    <col min="2821" max="2821" width="13.42578125" style="2" customWidth="1"/>
    <col min="2822" max="2822" width="3.5703125" style="2" customWidth="1"/>
    <col min="2823" max="2823" width="24.42578125" style="2" customWidth="1"/>
    <col min="2824" max="2824" width="11.42578125" style="2"/>
    <col min="2825" max="2825" width="12.5703125" style="2" customWidth="1"/>
    <col min="2826" max="2826" width="6.28515625" style="2" customWidth="1"/>
    <col min="2827" max="2827" width="13.5703125" style="2" customWidth="1"/>
    <col min="2828" max="3072" width="11.42578125" style="2"/>
    <col min="3073" max="3073" width="20.5703125" style="2" customWidth="1"/>
    <col min="3074" max="3074" width="11.42578125" style="2"/>
    <col min="3075" max="3075" width="10.42578125" style="2" customWidth="1"/>
    <col min="3076" max="3076" width="13.5703125" style="2" customWidth="1"/>
    <col min="3077" max="3077" width="13.42578125" style="2" customWidth="1"/>
    <col min="3078" max="3078" width="3.5703125" style="2" customWidth="1"/>
    <col min="3079" max="3079" width="24.42578125" style="2" customWidth="1"/>
    <col min="3080" max="3080" width="11.42578125" style="2"/>
    <col min="3081" max="3081" width="12.5703125" style="2" customWidth="1"/>
    <col min="3082" max="3082" width="6.28515625" style="2" customWidth="1"/>
    <col min="3083" max="3083" width="13.5703125" style="2" customWidth="1"/>
    <col min="3084" max="3328" width="11.42578125" style="2"/>
    <col min="3329" max="3329" width="20.5703125" style="2" customWidth="1"/>
    <col min="3330" max="3330" width="11.42578125" style="2"/>
    <col min="3331" max="3331" width="10.42578125" style="2" customWidth="1"/>
    <col min="3332" max="3332" width="13.5703125" style="2" customWidth="1"/>
    <col min="3333" max="3333" width="13.42578125" style="2" customWidth="1"/>
    <col min="3334" max="3334" width="3.5703125" style="2" customWidth="1"/>
    <col min="3335" max="3335" width="24.42578125" style="2" customWidth="1"/>
    <col min="3336" max="3336" width="11.42578125" style="2"/>
    <col min="3337" max="3337" width="12.5703125" style="2" customWidth="1"/>
    <col min="3338" max="3338" width="6.28515625" style="2" customWidth="1"/>
    <col min="3339" max="3339" width="13.5703125" style="2" customWidth="1"/>
    <col min="3340" max="3584" width="11.42578125" style="2"/>
    <col min="3585" max="3585" width="20.5703125" style="2" customWidth="1"/>
    <col min="3586" max="3586" width="11.42578125" style="2"/>
    <col min="3587" max="3587" width="10.42578125" style="2" customWidth="1"/>
    <col min="3588" max="3588" width="13.5703125" style="2" customWidth="1"/>
    <col min="3589" max="3589" width="13.42578125" style="2" customWidth="1"/>
    <col min="3590" max="3590" width="3.5703125" style="2" customWidth="1"/>
    <col min="3591" max="3591" width="24.42578125" style="2" customWidth="1"/>
    <col min="3592" max="3592" width="11.42578125" style="2"/>
    <col min="3593" max="3593" width="12.5703125" style="2" customWidth="1"/>
    <col min="3594" max="3594" width="6.28515625" style="2" customWidth="1"/>
    <col min="3595" max="3595" width="13.5703125" style="2" customWidth="1"/>
    <col min="3596" max="3840" width="11.42578125" style="2"/>
    <col min="3841" max="3841" width="20.5703125" style="2" customWidth="1"/>
    <col min="3842" max="3842" width="11.42578125" style="2"/>
    <col min="3843" max="3843" width="10.42578125" style="2" customWidth="1"/>
    <col min="3844" max="3844" width="13.5703125" style="2" customWidth="1"/>
    <col min="3845" max="3845" width="13.42578125" style="2" customWidth="1"/>
    <col min="3846" max="3846" width="3.5703125" style="2" customWidth="1"/>
    <col min="3847" max="3847" width="24.42578125" style="2" customWidth="1"/>
    <col min="3848" max="3848" width="11.42578125" style="2"/>
    <col min="3849" max="3849" width="12.5703125" style="2" customWidth="1"/>
    <col min="3850" max="3850" width="6.28515625" style="2" customWidth="1"/>
    <col min="3851" max="3851" width="13.5703125" style="2" customWidth="1"/>
    <col min="3852" max="4096" width="11.42578125" style="2"/>
    <col min="4097" max="4097" width="20.5703125" style="2" customWidth="1"/>
    <col min="4098" max="4098" width="11.42578125" style="2"/>
    <col min="4099" max="4099" width="10.42578125" style="2" customWidth="1"/>
    <col min="4100" max="4100" width="13.5703125" style="2" customWidth="1"/>
    <col min="4101" max="4101" width="13.42578125" style="2" customWidth="1"/>
    <col min="4102" max="4102" width="3.5703125" style="2" customWidth="1"/>
    <col min="4103" max="4103" width="24.42578125" style="2" customWidth="1"/>
    <col min="4104" max="4104" width="11.42578125" style="2"/>
    <col min="4105" max="4105" width="12.5703125" style="2" customWidth="1"/>
    <col min="4106" max="4106" width="6.28515625" style="2" customWidth="1"/>
    <col min="4107" max="4107" width="13.5703125" style="2" customWidth="1"/>
    <col min="4108" max="4352" width="11.42578125" style="2"/>
    <col min="4353" max="4353" width="20.5703125" style="2" customWidth="1"/>
    <col min="4354" max="4354" width="11.42578125" style="2"/>
    <col min="4355" max="4355" width="10.42578125" style="2" customWidth="1"/>
    <col min="4356" max="4356" width="13.5703125" style="2" customWidth="1"/>
    <col min="4357" max="4357" width="13.42578125" style="2" customWidth="1"/>
    <col min="4358" max="4358" width="3.5703125" style="2" customWidth="1"/>
    <col min="4359" max="4359" width="24.42578125" style="2" customWidth="1"/>
    <col min="4360" max="4360" width="11.42578125" style="2"/>
    <col min="4361" max="4361" width="12.5703125" style="2" customWidth="1"/>
    <col min="4362" max="4362" width="6.28515625" style="2" customWidth="1"/>
    <col min="4363" max="4363" width="13.5703125" style="2" customWidth="1"/>
    <col min="4364" max="4608" width="11.42578125" style="2"/>
    <col min="4609" max="4609" width="20.5703125" style="2" customWidth="1"/>
    <col min="4610" max="4610" width="11.42578125" style="2"/>
    <col min="4611" max="4611" width="10.42578125" style="2" customWidth="1"/>
    <col min="4612" max="4612" width="13.5703125" style="2" customWidth="1"/>
    <col min="4613" max="4613" width="13.42578125" style="2" customWidth="1"/>
    <col min="4614" max="4614" width="3.5703125" style="2" customWidth="1"/>
    <col min="4615" max="4615" width="24.42578125" style="2" customWidth="1"/>
    <col min="4616" max="4616" width="11.42578125" style="2"/>
    <col min="4617" max="4617" width="12.5703125" style="2" customWidth="1"/>
    <col min="4618" max="4618" width="6.28515625" style="2" customWidth="1"/>
    <col min="4619" max="4619" width="13.5703125" style="2" customWidth="1"/>
    <col min="4620" max="4864" width="11.42578125" style="2"/>
    <col min="4865" max="4865" width="20.5703125" style="2" customWidth="1"/>
    <col min="4866" max="4866" width="11.42578125" style="2"/>
    <col min="4867" max="4867" width="10.42578125" style="2" customWidth="1"/>
    <col min="4868" max="4868" width="13.5703125" style="2" customWidth="1"/>
    <col min="4869" max="4869" width="13.42578125" style="2" customWidth="1"/>
    <col min="4870" max="4870" width="3.5703125" style="2" customWidth="1"/>
    <col min="4871" max="4871" width="24.42578125" style="2" customWidth="1"/>
    <col min="4872" max="4872" width="11.42578125" style="2"/>
    <col min="4873" max="4873" width="12.5703125" style="2" customWidth="1"/>
    <col min="4874" max="4874" width="6.28515625" style="2" customWidth="1"/>
    <col min="4875" max="4875" width="13.5703125" style="2" customWidth="1"/>
    <col min="4876" max="5120" width="11.42578125" style="2"/>
    <col min="5121" max="5121" width="20.5703125" style="2" customWidth="1"/>
    <col min="5122" max="5122" width="11.42578125" style="2"/>
    <col min="5123" max="5123" width="10.42578125" style="2" customWidth="1"/>
    <col min="5124" max="5124" width="13.5703125" style="2" customWidth="1"/>
    <col min="5125" max="5125" width="13.42578125" style="2" customWidth="1"/>
    <col min="5126" max="5126" width="3.5703125" style="2" customWidth="1"/>
    <col min="5127" max="5127" width="24.42578125" style="2" customWidth="1"/>
    <col min="5128" max="5128" width="11.42578125" style="2"/>
    <col min="5129" max="5129" width="12.5703125" style="2" customWidth="1"/>
    <col min="5130" max="5130" width="6.28515625" style="2" customWidth="1"/>
    <col min="5131" max="5131" width="13.5703125" style="2" customWidth="1"/>
    <col min="5132" max="5376" width="11.42578125" style="2"/>
    <col min="5377" max="5377" width="20.5703125" style="2" customWidth="1"/>
    <col min="5378" max="5378" width="11.42578125" style="2"/>
    <col min="5379" max="5379" width="10.42578125" style="2" customWidth="1"/>
    <col min="5380" max="5380" width="13.5703125" style="2" customWidth="1"/>
    <col min="5381" max="5381" width="13.42578125" style="2" customWidth="1"/>
    <col min="5382" max="5382" width="3.5703125" style="2" customWidth="1"/>
    <col min="5383" max="5383" width="24.42578125" style="2" customWidth="1"/>
    <col min="5384" max="5384" width="11.42578125" style="2"/>
    <col min="5385" max="5385" width="12.5703125" style="2" customWidth="1"/>
    <col min="5386" max="5386" width="6.28515625" style="2" customWidth="1"/>
    <col min="5387" max="5387" width="13.5703125" style="2" customWidth="1"/>
    <col min="5388" max="5632" width="11.42578125" style="2"/>
    <col min="5633" max="5633" width="20.5703125" style="2" customWidth="1"/>
    <col min="5634" max="5634" width="11.42578125" style="2"/>
    <col min="5635" max="5635" width="10.42578125" style="2" customWidth="1"/>
    <col min="5636" max="5636" width="13.5703125" style="2" customWidth="1"/>
    <col min="5637" max="5637" width="13.42578125" style="2" customWidth="1"/>
    <col min="5638" max="5638" width="3.5703125" style="2" customWidth="1"/>
    <col min="5639" max="5639" width="24.42578125" style="2" customWidth="1"/>
    <col min="5640" max="5640" width="11.42578125" style="2"/>
    <col min="5641" max="5641" width="12.5703125" style="2" customWidth="1"/>
    <col min="5642" max="5642" width="6.28515625" style="2" customWidth="1"/>
    <col min="5643" max="5643" width="13.5703125" style="2" customWidth="1"/>
    <col min="5644" max="5888" width="11.42578125" style="2"/>
    <col min="5889" max="5889" width="20.5703125" style="2" customWidth="1"/>
    <col min="5890" max="5890" width="11.42578125" style="2"/>
    <col min="5891" max="5891" width="10.42578125" style="2" customWidth="1"/>
    <col min="5892" max="5892" width="13.5703125" style="2" customWidth="1"/>
    <col min="5893" max="5893" width="13.42578125" style="2" customWidth="1"/>
    <col min="5894" max="5894" width="3.5703125" style="2" customWidth="1"/>
    <col min="5895" max="5895" width="24.42578125" style="2" customWidth="1"/>
    <col min="5896" max="5896" width="11.42578125" style="2"/>
    <col min="5897" max="5897" width="12.5703125" style="2" customWidth="1"/>
    <col min="5898" max="5898" width="6.28515625" style="2" customWidth="1"/>
    <col min="5899" max="5899" width="13.5703125" style="2" customWidth="1"/>
    <col min="5900" max="6144" width="11.42578125" style="2"/>
    <col min="6145" max="6145" width="20.5703125" style="2" customWidth="1"/>
    <col min="6146" max="6146" width="11.42578125" style="2"/>
    <col min="6147" max="6147" width="10.42578125" style="2" customWidth="1"/>
    <col min="6148" max="6148" width="13.5703125" style="2" customWidth="1"/>
    <col min="6149" max="6149" width="13.42578125" style="2" customWidth="1"/>
    <col min="6150" max="6150" width="3.5703125" style="2" customWidth="1"/>
    <col min="6151" max="6151" width="24.42578125" style="2" customWidth="1"/>
    <col min="6152" max="6152" width="11.42578125" style="2"/>
    <col min="6153" max="6153" width="12.5703125" style="2" customWidth="1"/>
    <col min="6154" max="6154" width="6.28515625" style="2" customWidth="1"/>
    <col min="6155" max="6155" width="13.5703125" style="2" customWidth="1"/>
    <col min="6156" max="6400" width="11.42578125" style="2"/>
    <col min="6401" max="6401" width="20.5703125" style="2" customWidth="1"/>
    <col min="6402" max="6402" width="11.42578125" style="2"/>
    <col min="6403" max="6403" width="10.42578125" style="2" customWidth="1"/>
    <col min="6404" max="6404" width="13.5703125" style="2" customWidth="1"/>
    <col min="6405" max="6405" width="13.42578125" style="2" customWidth="1"/>
    <col min="6406" max="6406" width="3.5703125" style="2" customWidth="1"/>
    <col min="6407" max="6407" width="24.42578125" style="2" customWidth="1"/>
    <col min="6408" max="6408" width="11.42578125" style="2"/>
    <col min="6409" max="6409" width="12.5703125" style="2" customWidth="1"/>
    <col min="6410" max="6410" width="6.28515625" style="2" customWidth="1"/>
    <col min="6411" max="6411" width="13.5703125" style="2" customWidth="1"/>
    <col min="6412" max="6656" width="11.42578125" style="2"/>
    <col min="6657" max="6657" width="20.5703125" style="2" customWidth="1"/>
    <col min="6658" max="6658" width="11.42578125" style="2"/>
    <col min="6659" max="6659" width="10.42578125" style="2" customWidth="1"/>
    <col min="6660" max="6660" width="13.5703125" style="2" customWidth="1"/>
    <col min="6661" max="6661" width="13.42578125" style="2" customWidth="1"/>
    <col min="6662" max="6662" width="3.5703125" style="2" customWidth="1"/>
    <col min="6663" max="6663" width="24.42578125" style="2" customWidth="1"/>
    <col min="6664" max="6664" width="11.42578125" style="2"/>
    <col min="6665" max="6665" width="12.5703125" style="2" customWidth="1"/>
    <col min="6666" max="6666" width="6.28515625" style="2" customWidth="1"/>
    <col min="6667" max="6667" width="13.5703125" style="2" customWidth="1"/>
    <col min="6668" max="6912" width="11.42578125" style="2"/>
    <col min="6913" max="6913" width="20.5703125" style="2" customWidth="1"/>
    <col min="6914" max="6914" width="11.42578125" style="2"/>
    <col min="6915" max="6915" width="10.42578125" style="2" customWidth="1"/>
    <col min="6916" max="6916" width="13.5703125" style="2" customWidth="1"/>
    <col min="6917" max="6917" width="13.42578125" style="2" customWidth="1"/>
    <col min="6918" max="6918" width="3.5703125" style="2" customWidth="1"/>
    <col min="6919" max="6919" width="24.42578125" style="2" customWidth="1"/>
    <col min="6920" max="6920" width="11.42578125" style="2"/>
    <col min="6921" max="6921" width="12.5703125" style="2" customWidth="1"/>
    <col min="6922" max="6922" width="6.28515625" style="2" customWidth="1"/>
    <col min="6923" max="6923" width="13.5703125" style="2" customWidth="1"/>
    <col min="6924" max="7168" width="11.42578125" style="2"/>
    <col min="7169" max="7169" width="20.5703125" style="2" customWidth="1"/>
    <col min="7170" max="7170" width="11.42578125" style="2"/>
    <col min="7171" max="7171" width="10.42578125" style="2" customWidth="1"/>
    <col min="7172" max="7172" width="13.5703125" style="2" customWidth="1"/>
    <col min="7173" max="7173" width="13.42578125" style="2" customWidth="1"/>
    <col min="7174" max="7174" width="3.5703125" style="2" customWidth="1"/>
    <col min="7175" max="7175" width="24.42578125" style="2" customWidth="1"/>
    <col min="7176" max="7176" width="11.42578125" style="2"/>
    <col min="7177" max="7177" width="12.5703125" style="2" customWidth="1"/>
    <col min="7178" max="7178" width="6.28515625" style="2" customWidth="1"/>
    <col min="7179" max="7179" width="13.5703125" style="2" customWidth="1"/>
    <col min="7180" max="7424" width="11.42578125" style="2"/>
    <col min="7425" max="7425" width="20.5703125" style="2" customWidth="1"/>
    <col min="7426" max="7426" width="11.42578125" style="2"/>
    <col min="7427" max="7427" width="10.42578125" style="2" customWidth="1"/>
    <col min="7428" max="7428" width="13.5703125" style="2" customWidth="1"/>
    <col min="7429" max="7429" width="13.42578125" style="2" customWidth="1"/>
    <col min="7430" max="7430" width="3.5703125" style="2" customWidth="1"/>
    <col min="7431" max="7431" width="24.42578125" style="2" customWidth="1"/>
    <col min="7432" max="7432" width="11.42578125" style="2"/>
    <col min="7433" max="7433" width="12.5703125" style="2" customWidth="1"/>
    <col min="7434" max="7434" width="6.28515625" style="2" customWidth="1"/>
    <col min="7435" max="7435" width="13.5703125" style="2" customWidth="1"/>
    <col min="7436" max="7680" width="11.42578125" style="2"/>
    <col min="7681" max="7681" width="20.5703125" style="2" customWidth="1"/>
    <col min="7682" max="7682" width="11.42578125" style="2"/>
    <col min="7683" max="7683" width="10.42578125" style="2" customWidth="1"/>
    <col min="7684" max="7684" width="13.5703125" style="2" customWidth="1"/>
    <col min="7685" max="7685" width="13.42578125" style="2" customWidth="1"/>
    <col min="7686" max="7686" width="3.5703125" style="2" customWidth="1"/>
    <col min="7687" max="7687" width="24.42578125" style="2" customWidth="1"/>
    <col min="7688" max="7688" width="11.42578125" style="2"/>
    <col min="7689" max="7689" width="12.5703125" style="2" customWidth="1"/>
    <col min="7690" max="7690" width="6.28515625" style="2" customWidth="1"/>
    <col min="7691" max="7691" width="13.5703125" style="2" customWidth="1"/>
    <col min="7692" max="7936" width="11.42578125" style="2"/>
    <col min="7937" max="7937" width="20.5703125" style="2" customWidth="1"/>
    <col min="7938" max="7938" width="11.42578125" style="2"/>
    <col min="7939" max="7939" width="10.42578125" style="2" customWidth="1"/>
    <col min="7940" max="7940" width="13.5703125" style="2" customWidth="1"/>
    <col min="7941" max="7941" width="13.42578125" style="2" customWidth="1"/>
    <col min="7942" max="7942" width="3.5703125" style="2" customWidth="1"/>
    <col min="7943" max="7943" width="24.42578125" style="2" customWidth="1"/>
    <col min="7944" max="7944" width="11.42578125" style="2"/>
    <col min="7945" max="7945" width="12.5703125" style="2" customWidth="1"/>
    <col min="7946" max="7946" width="6.28515625" style="2" customWidth="1"/>
    <col min="7947" max="7947" width="13.5703125" style="2" customWidth="1"/>
    <col min="7948" max="8192" width="11.42578125" style="2"/>
    <col min="8193" max="8193" width="20.5703125" style="2" customWidth="1"/>
    <col min="8194" max="8194" width="11.42578125" style="2"/>
    <col min="8195" max="8195" width="10.42578125" style="2" customWidth="1"/>
    <col min="8196" max="8196" width="13.5703125" style="2" customWidth="1"/>
    <col min="8197" max="8197" width="13.42578125" style="2" customWidth="1"/>
    <col min="8198" max="8198" width="3.5703125" style="2" customWidth="1"/>
    <col min="8199" max="8199" width="24.42578125" style="2" customWidth="1"/>
    <col min="8200" max="8200" width="11.42578125" style="2"/>
    <col min="8201" max="8201" width="12.5703125" style="2" customWidth="1"/>
    <col min="8202" max="8202" width="6.28515625" style="2" customWidth="1"/>
    <col min="8203" max="8203" width="13.5703125" style="2" customWidth="1"/>
    <col min="8204" max="8448" width="11.42578125" style="2"/>
    <col min="8449" max="8449" width="20.5703125" style="2" customWidth="1"/>
    <col min="8450" max="8450" width="11.42578125" style="2"/>
    <col min="8451" max="8451" width="10.42578125" style="2" customWidth="1"/>
    <col min="8452" max="8452" width="13.5703125" style="2" customWidth="1"/>
    <col min="8453" max="8453" width="13.42578125" style="2" customWidth="1"/>
    <col min="8454" max="8454" width="3.5703125" style="2" customWidth="1"/>
    <col min="8455" max="8455" width="24.42578125" style="2" customWidth="1"/>
    <col min="8456" max="8456" width="11.42578125" style="2"/>
    <col min="8457" max="8457" width="12.5703125" style="2" customWidth="1"/>
    <col min="8458" max="8458" width="6.28515625" style="2" customWidth="1"/>
    <col min="8459" max="8459" width="13.5703125" style="2" customWidth="1"/>
    <col min="8460" max="8704" width="11.42578125" style="2"/>
    <col min="8705" max="8705" width="20.5703125" style="2" customWidth="1"/>
    <col min="8706" max="8706" width="11.42578125" style="2"/>
    <col min="8707" max="8707" width="10.42578125" style="2" customWidth="1"/>
    <col min="8708" max="8708" width="13.5703125" style="2" customWidth="1"/>
    <col min="8709" max="8709" width="13.42578125" style="2" customWidth="1"/>
    <col min="8710" max="8710" width="3.5703125" style="2" customWidth="1"/>
    <col min="8711" max="8711" width="24.42578125" style="2" customWidth="1"/>
    <col min="8712" max="8712" width="11.42578125" style="2"/>
    <col min="8713" max="8713" width="12.5703125" style="2" customWidth="1"/>
    <col min="8714" max="8714" width="6.28515625" style="2" customWidth="1"/>
    <col min="8715" max="8715" width="13.5703125" style="2" customWidth="1"/>
    <col min="8716" max="8960" width="11.42578125" style="2"/>
    <col min="8961" max="8961" width="20.5703125" style="2" customWidth="1"/>
    <col min="8962" max="8962" width="11.42578125" style="2"/>
    <col min="8963" max="8963" width="10.42578125" style="2" customWidth="1"/>
    <col min="8964" max="8964" width="13.5703125" style="2" customWidth="1"/>
    <col min="8965" max="8965" width="13.42578125" style="2" customWidth="1"/>
    <col min="8966" max="8966" width="3.5703125" style="2" customWidth="1"/>
    <col min="8967" max="8967" width="24.42578125" style="2" customWidth="1"/>
    <col min="8968" max="8968" width="11.42578125" style="2"/>
    <col min="8969" max="8969" width="12.5703125" style="2" customWidth="1"/>
    <col min="8970" max="8970" width="6.28515625" style="2" customWidth="1"/>
    <col min="8971" max="8971" width="13.5703125" style="2" customWidth="1"/>
    <col min="8972" max="9216" width="11.42578125" style="2"/>
    <col min="9217" max="9217" width="20.5703125" style="2" customWidth="1"/>
    <col min="9218" max="9218" width="11.42578125" style="2"/>
    <col min="9219" max="9219" width="10.42578125" style="2" customWidth="1"/>
    <col min="9220" max="9220" width="13.5703125" style="2" customWidth="1"/>
    <col min="9221" max="9221" width="13.42578125" style="2" customWidth="1"/>
    <col min="9222" max="9222" width="3.5703125" style="2" customWidth="1"/>
    <col min="9223" max="9223" width="24.42578125" style="2" customWidth="1"/>
    <col min="9224" max="9224" width="11.42578125" style="2"/>
    <col min="9225" max="9225" width="12.5703125" style="2" customWidth="1"/>
    <col min="9226" max="9226" width="6.28515625" style="2" customWidth="1"/>
    <col min="9227" max="9227" width="13.5703125" style="2" customWidth="1"/>
    <col min="9228" max="9472" width="11.42578125" style="2"/>
    <col min="9473" max="9473" width="20.5703125" style="2" customWidth="1"/>
    <col min="9474" max="9474" width="11.42578125" style="2"/>
    <col min="9475" max="9475" width="10.42578125" style="2" customWidth="1"/>
    <col min="9476" max="9476" width="13.5703125" style="2" customWidth="1"/>
    <col min="9477" max="9477" width="13.42578125" style="2" customWidth="1"/>
    <col min="9478" max="9478" width="3.5703125" style="2" customWidth="1"/>
    <col min="9479" max="9479" width="24.42578125" style="2" customWidth="1"/>
    <col min="9480" max="9480" width="11.42578125" style="2"/>
    <col min="9481" max="9481" width="12.5703125" style="2" customWidth="1"/>
    <col min="9482" max="9482" width="6.28515625" style="2" customWidth="1"/>
    <col min="9483" max="9483" width="13.5703125" style="2" customWidth="1"/>
    <col min="9484" max="9728" width="11.42578125" style="2"/>
    <col min="9729" max="9729" width="20.5703125" style="2" customWidth="1"/>
    <col min="9730" max="9730" width="11.42578125" style="2"/>
    <col min="9731" max="9731" width="10.42578125" style="2" customWidth="1"/>
    <col min="9732" max="9732" width="13.5703125" style="2" customWidth="1"/>
    <col min="9733" max="9733" width="13.42578125" style="2" customWidth="1"/>
    <col min="9734" max="9734" width="3.5703125" style="2" customWidth="1"/>
    <col min="9735" max="9735" width="24.42578125" style="2" customWidth="1"/>
    <col min="9736" max="9736" width="11.42578125" style="2"/>
    <col min="9737" max="9737" width="12.5703125" style="2" customWidth="1"/>
    <col min="9738" max="9738" width="6.28515625" style="2" customWidth="1"/>
    <col min="9739" max="9739" width="13.5703125" style="2" customWidth="1"/>
    <col min="9740" max="9984" width="11.42578125" style="2"/>
    <col min="9985" max="9985" width="20.5703125" style="2" customWidth="1"/>
    <col min="9986" max="9986" width="11.42578125" style="2"/>
    <col min="9987" max="9987" width="10.42578125" style="2" customWidth="1"/>
    <col min="9988" max="9988" width="13.5703125" style="2" customWidth="1"/>
    <col min="9989" max="9989" width="13.42578125" style="2" customWidth="1"/>
    <col min="9990" max="9990" width="3.5703125" style="2" customWidth="1"/>
    <col min="9991" max="9991" width="24.42578125" style="2" customWidth="1"/>
    <col min="9992" max="9992" width="11.42578125" style="2"/>
    <col min="9993" max="9993" width="12.5703125" style="2" customWidth="1"/>
    <col min="9994" max="9994" width="6.28515625" style="2" customWidth="1"/>
    <col min="9995" max="9995" width="13.5703125" style="2" customWidth="1"/>
    <col min="9996" max="10240" width="11.42578125" style="2"/>
    <col min="10241" max="10241" width="20.5703125" style="2" customWidth="1"/>
    <col min="10242" max="10242" width="11.42578125" style="2"/>
    <col min="10243" max="10243" width="10.42578125" style="2" customWidth="1"/>
    <col min="10244" max="10244" width="13.5703125" style="2" customWidth="1"/>
    <col min="10245" max="10245" width="13.42578125" style="2" customWidth="1"/>
    <col min="10246" max="10246" width="3.5703125" style="2" customWidth="1"/>
    <col min="10247" max="10247" width="24.42578125" style="2" customWidth="1"/>
    <col min="10248" max="10248" width="11.42578125" style="2"/>
    <col min="10249" max="10249" width="12.5703125" style="2" customWidth="1"/>
    <col min="10250" max="10250" width="6.28515625" style="2" customWidth="1"/>
    <col min="10251" max="10251" width="13.5703125" style="2" customWidth="1"/>
    <col min="10252" max="10496" width="11.42578125" style="2"/>
    <col min="10497" max="10497" width="20.5703125" style="2" customWidth="1"/>
    <col min="10498" max="10498" width="11.42578125" style="2"/>
    <col min="10499" max="10499" width="10.42578125" style="2" customWidth="1"/>
    <col min="10500" max="10500" width="13.5703125" style="2" customWidth="1"/>
    <col min="10501" max="10501" width="13.42578125" style="2" customWidth="1"/>
    <col min="10502" max="10502" width="3.5703125" style="2" customWidth="1"/>
    <col min="10503" max="10503" width="24.42578125" style="2" customWidth="1"/>
    <col min="10504" max="10504" width="11.42578125" style="2"/>
    <col min="10505" max="10505" width="12.5703125" style="2" customWidth="1"/>
    <col min="10506" max="10506" width="6.28515625" style="2" customWidth="1"/>
    <col min="10507" max="10507" width="13.5703125" style="2" customWidth="1"/>
    <col min="10508" max="10752" width="11.42578125" style="2"/>
    <col min="10753" max="10753" width="20.5703125" style="2" customWidth="1"/>
    <col min="10754" max="10754" width="11.42578125" style="2"/>
    <col min="10755" max="10755" width="10.42578125" style="2" customWidth="1"/>
    <col min="10756" max="10756" width="13.5703125" style="2" customWidth="1"/>
    <col min="10757" max="10757" width="13.42578125" style="2" customWidth="1"/>
    <col min="10758" max="10758" width="3.5703125" style="2" customWidth="1"/>
    <col min="10759" max="10759" width="24.42578125" style="2" customWidth="1"/>
    <col min="10760" max="10760" width="11.42578125" style="2"/>
    <col min="10761" max="10761" width="12.5703125" style="2" customWidth="1"/>
    <col min="10762" max="10762" width="6.28515625" style="2" customWidth="1"/>
    <col min="10763" max="10763" width="13.5703125" style="2" customWidth="1"/>
    <col min="10764" max="11008" width="11.42578125" style="2"/>
    <col min="11009" max="11009" width="20.5703125" style="2" customWidth="1"/>
    <col min="11010" max="11010" width="11.42578125" style="2"/>
    <col min="11011" max="11011" width="10.42578125" style="2" customWidth="1"/>
    <col min="11012" max="11012" width="13.5703125" style="2" customWidth="1"/>
    <col min="11013" max="11013" width="13.42578125" style="2" customWidth="1"/>
    <col min="11014" max="11014" width="3.5703125" style="2" customWidth="1"/>
    <col min="11015" max="11015" width="24.42578125" style="2" customWidth="1"/>
    <col min="11016" max="11016" width="11.42578125" style="2"/>
    <col min="11017" max="11017" width="12.5703125" style="2" customWidth="1"/>
    <col min="11018" max="11018" width="6.28515625" style="2" customWidth="1"/>
    <col min="11019" max="11019" width="13.5703125" style="2" customWidth="1"/>
    <col min="11020" max="11264" width="11.42578125" style="2"/>
    <col min="11265" max="11265" width="20.5703125" style="2" customWidth="1"/>
    <col min="11266" max="11266" width="11.42578125" style="2"/>
    <col min="11267" max="11267" width="10.42578125" style="2" customWidth="1"/>
    <col min="11268" max="11268" width="13.5703125" style="2" customWidth="1"/>
    <col min="11269" max="11269" width="13.42578125" style="2" customWidth="1"/>
    <col min="11270" max="11270" width="3.5703125" style="2" customWidth="1"/>
    <col min="11271" max="11271" width="24.42578125" style="2" customWidth="1"/>
    <col min="11272" max="11272" width="11.42578125" style="2"/>
    <col min="11273" max="11273" width="12.5703125" style="2" customWidth="1"/>
    <col min="11274" max="11274" width="6.28515625" style="2" customWidth="1"/>
    <col min="11275" max="11275" width="13.5703125" style="2" customWidth="1"/>
    <col min="11276" max="11520" width="11.42578125" style="2"/>
    <col min="11521" max="11521" width="20.5703125" style="2" customWidth="1"/>
    <col min="11522" max="11522" width="11.42578125" style="2"/>
    <col min="11523" max="11523" width="10.42578125" style="2" customWidth="1"/>
    <col min="11524" max="11524" width="13.5703125" style="2" customWidth="1"/>
    <col min="11525" max="11525" width="13.42578125" style="2" customWidth="1"/>
    <col min="11526" max="11526" width="3.5703125" style="2" customWidth="1"/>
    <col min="11527" max="11527" width="24.42578125" style="2" customWidth="1"/>
    <col min="11528" max="11528" width="11.42578125" style="2"/>
    <col min="11529" max="11529" width="12.5703125" style="2" customWidth="1"/>
    <col min="11530" max="11530" width="6.28515625" style="2" customWidth="1"/>
    <col min="11531" max="11531" width="13.5703125" style="2" customWidth="1"/>
    <col min="11532" max="11776" width="11.42578125" style="2"/>
    <col min="11777" max="11777" width="20.5703125" style="2" customWidth="1"/>
    <col min="11778" max="11778" width="11.42578125" style="2"/>
    <col min="11779" max="11779" width="10.42578125" style="2" customWidth="1"/>
    <col min="11780" max="11780" width="13.5703125" style="2" customWidth="1"/>
    <col min="11781" max="11781" width="13.42578125" style="2" customWidth="1"/>
    <col min="11782" max="11782" width="3.5703125" style="2" customWidth="1"/>
    <col min="11783" max="11783" width="24.42578125" style="2" customWidth="1"/>
    <col min="11784" max="11784" width="11.42578125" style="2"/>
    <col min="11785" max="11785" width="12.5703125" style="2" customWidth="1"/>
    <col min="11786" max="11786" width="6.28515625" style="2" customWidth="1"/>
    <col min="11787" max="11787" width="13.5703125" style="2" customWidth="1"/>
    <col min="11788" max="12032" width="11.42578125" style="2"/>
    <col min="12033" max="12033" width="20.5703125" style="2" customWidth="1"/>
    <col min="12034" max="12034" width="11.42578125" style="2"/>
    <col min="12035" max="12035" width="10.42578125" style="2" customWidth="1"/>
    <col min="12036" max="12036" width="13.5703125" style="2" customWidth="1"/>
    <col min="12037" max="12037" width="13.42578125" style="2" customWidth="1"/>
    <col min="12038" max="12038" width="3.5703125" style="2" customWidth="1"/>
    <col min="12039" max="12039" width="24.42578125" style="2" customWidth="1"/>
    <col min="12040" max="12040" width="11.42578125" style="2"/>
    <col min="12041" max="12041" width="12.5703125" style="2" customWidth="1"/>
    <col min="12042" max="12042" width="6.28515625" style="2" customWidth="1"/>
    <col min="12043" max="12043" width="13.5703125" style="2" customWidth="1"/>
    <col min="12044" max="12288" width="11.42578125" style="2"/>
    <col min="12289" max="12289" width="20.5703125" style="2" customWidth="1"/>
    <col min="12290" max="12290" width="11.42578125" style="2"/>
    <col min="12291" max="12291" width="10.42578125" style="2" customWidth="1"/>
    <col min="12292" max="12292" width="13.5703125" style="2" customWidth="1"/>
    <col min="12293" max="12293" width="13.42578125" style="2" customWidth="1"/>
    <col min="12294" max="12294" width="3.5703125" style="2" customWidth="1"/>
    <col min="12295" max="12295" width="24.42578125" style="2" customWidth="1"/>
    <col min="12296" max="12296" width="11.42578125" style="2"/>
    <col min="12297" max="12297" width="12.5703125" style="2" customWidth="1"/>
    <col min="12298" max="12298" width="6.28515625" style="2" customWidth="1"/>
    <col min="12299" max="12299" width="13.5703125" style="2" customWidth="1"/>
    <col min="12300" max="12544" width="11.42578125" style="2"/>
    <col min="12545" max="12545" width="20.5703125" style="2" customWidth="1"/>
    <col min="12546" max="12546" width="11.42578125" style="2"/>
    <col min="12547" max="12547" width="10.42578125" style="2" customWidth="1"/>
    <col min="12548" max="12548" width="13.5703125" style="2" customWidth="1"/>
    <col min="12549" max="12549" width="13.42578125" style="2" customWidth="1"/>
    <col min="12550" max="12550" width="3.5703125" style="2" customWidth="1"/>
    <col min="12551" max="12551" width="24.42578125" style="2" customWidth="1"/>
    <col min="12552" max="12552" width="11.42578125" style="2"/>
    <col min="12553" max="12553" width="12.5703125" style="2" customWidth="1"/>
    <col min="12554" max="12554" width="6.28515625" style="2" customWidth="1"/>
    <col min="12555" max="12555" width="13.5703125" style="2" customWidth="1"/>
    <col min="12556" max="12800" width="11.42578125" style="2"/>
    <col min="12801" max="12801" width="20.5703125" style="2" customWidth="1"/>
    <col min="12802" max="12802" width="11.42578125" style="2"/>
    <col min="12803" max="12803" width="10.42578125" style="2" customWidth="1"/>
    <col min="12804" max="12804" width="13.5703125" style="2" customWidth="1"/>
    <col min="12805" max="12805" width="13.42578125" style="2" customWidth="1"/>
    <col min="12806" max="12806" width="3.5703125" style="2" customWidth="1"/>
    <col min="12807" max="12807" width="24.42578125" style="2" customWidth="1"/>
    <col min="12808" max="12808" width="11.42578125" style="2"/>
    <col min="12809" max="12809" width="12.5703125" style="2" customWidth="1"/>
    <col min="12810" max="12810" width="6.28515625" style="2" customWidth="1"/>
    <col min="12811" max="12811" width="13.5703125" style="2" customWidth="1"/>
    <col min="12812" max="13056" width="11.42578125" style="2"/>
    <col min="13057" max="13057" width="20.5703125" style="2" customWidth="1"/>
    <col min="13058" max="13058" width="11.42578125" style="2"/>
    <col min="13059" max="13059" width="10.42578125" style="2" customWidth="1"/>
    <col min="13060" max="13060" width="13.5703125" style="2" customWidth="1"/>
    <col min="13061" max="13061" width="13.42578125" style="2" customWidth="1"/>
    <col min="13062" max="13062" width="3.5703125" style="2" customWidth="1"/>
    <col min="13063" max="13063" width="24.42578125" style="2" customWidth="1"/>
    <col min="13064" max="13064" width="11.42578125" style="2"/>
    <col min="13065" max="13065" width="12.5703125" style="2" customWidth="1"/>
    <col min="13066" max="13066" width="6.28515625" style="2" customWidth="1"/>
    <col min="13067" max="13067" width="13.5703125" style="2" customWidth="1"/>
    <col min="13068" max="13312" width="11.42578125" style="2"/>
    <col min="13313" max="13313" width="20.5703125" style="2" customWidth="1"/>
    <col min="13314" max="13314" width="11.42578125" style="2"/>
    <col min="13315" max="13315" width="10.42578125" style="2" customWidth="1"/>
    <col min="13316" max="13316" width="13.5703125" style="2" customWidth="1"/>
    <col min="13317" max="13317" width="13.42578125" style="2" customWidth="1"/>
    <col min="13318" max="13318" width="3.5703125" style="2" customWidth="1"/>
    <col min="13319" max="13319" width="24.42578125" style="2" customWidth="1"/>
    <col min="13320" max="13320" width="11.42578125" style="2"/>
    <col min="13321" max="13321" width="12.5703125" style="2" customWidth="1"/>
    <col min="13322" max="13322" width="6.28515625" style="2" customWidth="1"/>
    <col min="13323" max="13323" width="13.5703125" style="2" customWidth="1"/>
    <col min="13324" max="13568" width="11.42578125" style="2"/>
    <col min="13569" max="13569" width="20.5703125" style="2" customWidth="1"/>
    <col min="13570" max="13570" width="11.42578125" style="2"/>
    <col min="13571" max="13571" width="10.42578125" style="2" customWidth="1"/>
    <col min="13572" max="13572" width="13.5703125" style="2" customWidth="1"/>
    <col min="13573" max="13573" width="13.42578125" style="2" customWidth="1"/>
    <col min="13574" max="13574" width="3.5703125" style="2" customWidth="1"/>
    <col min="13575" max="13575" width="24.42578125" style="2" customWidth="1"/>
    <col min="13576" max="13576" width="11.42578125" style="2"/>
    <col min="13577" max="13577" width="12.5703125" style="2" customWidth="1"/>
    <col min="13578" max="13578" width="6.28515625" style="2" customWidth="1"/>
    <col min="13579" max="13579" width="13.5703125" style="2" customWidth="1"/>
    <col min="13580" max="13824" width="11.42578125" style="2"/>
    <col min="13825" max="13825" width="20.5703125" style="2" customWidth="1"/>
    <col min="13826" max="13826" width="11.42578125" style="2"/>
    <col min="13827" max="13827" width="10.42578125" style="2" customWidth="1"/>
    <col min="13828" max="13828" width="13.5703125" style="2" customWidth="1"/>
    <col min="13829" max="13829" width="13.42578125" style="2" customWidth="1"/>
    <col min="13830" max="13830" width="3.5703125" style="2" customWidth="1"/>
    <col min="13831" max="13831" width="24.42578125" style="2" customWidth="1"/>
    <col min="13832" max="13832" width="11.42578125" style="2"/>
    <col min="13833" max="13833" width="12.5703125" style="2" customWidth="1"/>
    <col min="13834" max="13834" width="6.28515625" style="2" customWidth="1"/>
    <col min="13835" max="13835" width="13.5703125" style="2" customWidth="1"/>
    <col min="13836" max="14080" width="11.42578125" style="2"/>
    <col min="14081" max="14081" width="20.5703125" style="2" customWidth="1"/>
    <col min="14082" max="14082" width="11.42578125" style="2"/>
    <col min="14083" max="14083" width="10.42578125" style="2" customWidth="1"/>
    <col min="14084" max="14084" width="13.5703125" style="2" customWidth="1"/>
    <col min="14085" max="14085" width="13.42578125" style="2" customWidth="1"/>
    <col min="14086" max="14086" width="3.5703125" style="2" customWidth="1"/>
    <col min="14087" max="14087" width="24.42578125" style="2" customWidth="1"/>
    <col min="14088" max="14088" width="11.42578125" style="2"/>
    <col min="14089" max="14089" width="12.5703125" style="2" customWidth="1"/>
    <col min="14090" max="14090" width="6.28515625" style="2" customWidth="1"/>
    <col min="14091" max="14091" width="13.5703125" style="2" customWidth="1"/>
    <col min="14092" max="14336" width="11.42578125" style="2"/>
    <col min="14337" max="14337" width="20.5703125" style="2" customWidth="1"/>
    <col min="14338" max="14338" width="11.42578125" style="2"/>
    <col min="14339" max="14339" width="10.42578125" style="2" customWidth="1"/>
    <col min="14340" max="14340" width="13.5703125" style="2" customWidth="1"/>
    <col min="14341" max="14341" width="13.42578125" style="2" customWidth="1"/>
    <col min="14342" max="14342" width="3.5703125" style="2" customWidth="1"/>
    <col min="14343" max="14343" width="24.42578125" style="2" customWidth="1"/>
    <col min="14344" max="14344" width="11.42578125" style="2"/>
    <col min="14345" max="14345" width="12.5703125" style="2" customWidth="1"/>
    <col min="14346" max="14346" width="6.28515625" style="2" customWidth="1"/>
    <col min="14347" max="14347" width="13.5703125" style="2" customWidth="1"/>
    <col min="14348" max="14592" width="11.42578125" style="2"/>
    <col min="14593" max="14593" width="20.5703125" style="2" customWidth="1"/>
    <col min="14594" max="14594" width="11.42578125" style="2"/>
    <col min="14595" max="14595" width="10.42578125" style="2" customWidth="1"/>
    <col min="14596" max="14596" width="13.5703125" style="2" customWidth="1"/>
    <col min="14597" max="14597" width="13.42578125" style="2" customWidth="1"/>
    <col min="14598" max="14598" width="3.5703125" style="2" customWidth="1"/>
    <col min="14599" max="14599" width="24.42578125" style="2" customWidth="1"/>
    <col min="14600" max="14600" width="11.42578125" style="2"/>
    <col min="14601" max="14601" width="12.5703125" style="2" customWidth="1"/>
    <col min="14602" max="14602" width="6.28515625" style="2" customWidth="1"/>
    <col min="14603" max="14603" width="13.5703125" style="2" customWidth="1"/>
    <col min="14604" max="14848" width="11.42578125" style="2"/>
    <col min="14849" max="14849" width="20.5703125" style="2" customWidth="1"/>
    <col min="14850" max="14850" width="11.42578125" style="2"/>
    <col min="14851" max="14851" width="10.42578125" style="2" customWidth="1"/>
    <col min="14852" max="14852" width="13.5703125" style="2" customWidth="1"/>
    <col min="14853" max="14853" width="13.42578125" style="2" customWidth="1"/>
    <col min="14854" max="14854" width="3.5703125" style="2" customWidth="1"/>
    <col min="14855" max="14855" width="24.42578125" style="2" customWidth="1"/>
    <col min="14856" max="14856" width="11.42578125" style="2"/>
    <col min="14857" max="14857" width="12.5703125" style="2" customWidth="1"/>
    <col min="14858" max="14858" width="6.28515625" style="2" customWidth="1"/>
    <col min="14859" max="14859" width="13.5703125" style="2" customWidth="1"/>
    <col min="14860" max="15104" width="11.42578125" style="2"/>
    <col min="15105" max="15105" width="20.5703125" style="2" customWidth="1"/>
    <col min="15106" max="15106" width="11.42578125" style="2"/>
    <col min="15107" max="15107" width="10.42578125" style="2" customWidth="1"/>
    <col min="15108" max="15108" width="13.5703125" style="2" customWidth="1"/>
    <col min="15109" max="15109" width="13.42578125" style="2" customWidth="1"/>
    <col min="15110" max="15110" width="3.5703125" style="2" customWidth="1"/>
    <col min="15111" max="15111" width="24.42578125" style="2" customWidth="1"/>
    <col min="15112" max="15112" width="11.42578125" style="2"/>
    <col min="15113" max="15113" width="12.5703125" style="2" customWidth="1"/>
    <col min="15114" max="15114" width="6.28515625" style="2" customWidth="1"/>
    <col min="15115" max="15115" width="13.5703125" style="2" customWidth="1"/>
    <col min="15116" max="15360" width="11.42578125" style="2"/>
    <col min="15361" max="15361" width="20.5703125" style="2" customWidth="1"/>
    <col min="15362" max="15362" width="11.42578125" style="2"/>
    <col min="15363" max="15363" width="10.42578125" style="2" customWidth="1"/>
    <col min="15364" max="15364" width="13.5703125" style="2" customWidth="1"/>
    <col min="15365" max="15365" width="13.42578125" style="2" customWidth="1"/>
    <col min="15366" max="15366" width="3.5703125" style="2" customWidth="1"/>
    <col min="15367" max="15367" width="24.42578125" style="2" customWidth="1"/>
    <col min="15368" max="15368" width="11.42578125" style="2"/>
    <col min="15369" max="15369" width="12.5703125" style="2" customWidth="1"/>
    <col min="15370" max="15370" width="6.28515625" style="2" customWidth="1"/>
    <col min="15371" max="15371" width="13.5703125" style="2" customWidth="1"/>
    <col min="15372" max="15616" width="11.42578125" style="2"/>
    <col min="15617" max="15617" width="20.5703125" style="2" customWidth="1"/>
    <col min="15618" max="15618" width="11.42578125" style="2"/>
    <col min="15619" max="15619" width="10.42578125" style="2" customWidth="1"/>
    <col min="15620" max="15620" width="13.5703125" style="2" customWidth="1"/>
    <col min="15621" max="15621" width="13.42578125" style="2" customWidth="1"/>
    <col min="15622" max="15622" width="3.5703125" style="2" customWidth="1"/>
    <col min="15623" max="15623" width="24.42578125" style="2" customWidth="1"/>
    <col min="15624" max="15624" width="11.42578125" style="2"/>
    <col min="15625" max="15625" width="12.5703125" style="2" customWidth="1"/>
    <col min="15626" max="15626" width="6.28515625" style="2" customWidth="1"/>
    <col min="15627" max="15627" width="13.5703125" style="2" customWidth="1"/>
    <col min="15628" max="15872" width="11.42578125" style="2"/>
    <col min="15873" max="15873" width="20.5703125" style="2" customWidth="1"/>
    <col min="15874" max="15874" width="11.42578125" style="2"/>
    <col min="15875" max="15875" width="10.42578125" style="2" customWidth="1"/>
    <col min="15876" max="15876" width="13.5703125" style="2" customWidth="1"/>
    <col min="15877" max="15877" width="13.42578125" style="2" customWidth="1"/>
    <col min="15878" max="15878" width="3.5703125" style="2" customWidth="1"/>
    <col min="15879" max="15879" width="24.42578125" style="2" customWidth="1"/>
    <col min="15880" max="15880" width="11.42578125" style="2"/>
    <col min="15881" max="15881" width="12.5703125" style="2" customWidth="1"/>
    <col min="15882" max="15882" width="6.28515625" style="2" customWidth="1"/>
    <col min="15883" max="15883" width="13.5703125" style="2" customWidth="1"/>
    <col min="15884" max="16128" width="11.42578125" style="2"/>
    <col min="16129" max="16129" width="20.5703125" style="2" customWidth="1"/>
    <col min="16130" max="16130" width="11.42578125" style="2"/>
    <col min="16131" max="16131" width="10.42578125" style="2" customWidth="1"/>
    <col min="16132" max="16132" width="13.5703125" style="2" customWidth="1"/>
    <col min="16133" max="16133" width="13.42578125" style="2" customWidth="1"/>
    <col min="16134" max="16134" width="3.5703125" style="2" customWidth="1"/>
    <col min="16135" max="16135" width="24.42578125" style="2" customWidth="1"/>
    <col min="16136" max="16136" width="11.42578125" style="2"/>
    <col min="16137" max="16137" width="12.5703125" style="2" customWidth="1"/>
    <col min="16138" max="16138" width="6.28515625" style="2" customWidth="1"/>
    <col min="16139" max="16139" width="13.5703125" style="2" customWidth="1"/>
    <col min="16140" max="16384" width="11.42578125" style="2"/>
  </cols>
  <sheetData>
    <row r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 t="s">
        <v>74</v>
      </c>
      <c r="K1" s="1">
        <v>2022</v>
      </c>
    </row>
    <row r="2" spans="1:11">
      <c r="A2" s="1" t="s">
        <v>2</v>
      </c>
      <c r="B2" s="1"/>
      <c r="C2" s="1"/>
      <c r="D2" s="3">
        <v>44712</v>
      </c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>
      <c r="A4" s="4" t="s">
        <v>3</v>
      </c>
      <c r="B4" s="1"/>
      <c r="C4" s="3">
        <v>44682</v>
      </c>
      <c r="D4" s="5"/>
      <c r="E4" s="5">
        <v>88436181.625999957</v>
      </c>
      <c r="F4" s="1"/>
      <c r="G4" s="4" t="s">
        <v>4</v>
      </c>
      <c r="H4" s="1"/>
      <c r="I4" s="1"/>
      <c r="J4" s="1"/>
      <c r="K4" s="1"/>
    </row>
    <row r="5" spans="1:11">
      <c r="A5" s="1"/>
      <c r="B5" s="1"/>
      <c r="C5" s="3"/>
      <c r="D5" s="5"/>
      <c r="E5" s="5"/>
      <c r="F5" s="1"/>
      <c r="G5" s="1"/>
      <c r="H5" s="1"/>
      <c r="I5" s="1"/>
      <c r="J5" s="1"/>
      <c r="K5" s="1"/>
    </row>
    <row r="6" spans="1:11">
      <c r="A6" s="4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>
      <c r="A7" s="4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>
      <c r="A8" s="1" t="s">
        <v>7</v>
      </c>
      <c r="B8" s="1"/>
      <c r="C8" s="1"/>
      <c r="D8" s="6">
        <v>635354.26</v>
      </c>
      <c r="E8" s="5"/>
      <c r="F8" s="5"/>
      <c r="G8" s="1" t="s">
        <v>75</v>
      </c>
      <c r="H8" s="1"/>
      <c r="I8" s="1"/>
      <c r="J8" s="5"/>
      <c r="K8" s="1"/>
    </row>
    <row r="9" spans="1:11">
      <c r="A9" s="1" t="s">
        <v>8</v>
      </c>
      <c r="B9" s="1"/>
      <c r="C9" s="1"/>
      <c r="D9" s="6">
        <v>387409.36999999994</v>
      </c>
      <c r="E9" s="1"/>
      <c r="F9" s="6"/>
      <c r="G9" s="1" t="s">
        <v>9</v>
      </c>
      <c r="H9" s="1"/>
      <c r="I9" s="5">
        <v>9334471.0099999998</v>
      </c>
      <c r="J9" s="1"/>
      <c r="K9" s="5"/>
    </row>
    <row r="10" spans="1:11">
      <c r="A10" s="1" t="s">
        <v>10</v>
      </c>
      <c r="B10" s="1"/>
      <c r="C10" s="1"/>
      <c r="D10" s="6">
        <v>0</v>
      </c>
      <c r="E10" s="1"/>
      <c r="F10" s="1"/>
      <c r="G10" s="1" t="s">
        <v>11</v>
      </c>
      <c r="H10" s="1"/>
      <c r="I10" s="5">
        <v>7718411.5499999998</v>
      </c>
      <c r="J10" s="1"/>
      <c r="K10" s="5"/>
    </row>
    <row r="11" spans="1:11">
      <c r="A11" s="1" t="s">
        <v>12</v>
      </c>
      <c r="B11" s="1"/>
      <c r="C11" s="1"/>
      <c r="D11" s="6">
        <v>18000</v>
      </c>
      <c r="E11" s="1"/>
      <c r="F11" s="6"/>
      <c r="G11" s="1" t="s">
        <v>13</v>
      </c>
      <c r="H11" s="1"/>
      <c r="I11" s="5">
        <v>0</v>
      </c>
      <c r="J11" s="1"/>
      <c r="K11" s="1"/>
    </row>
    <row r="12" spans="1:11">
      <c r="A12" s="1" t="s">
        <v>14</v>
      </c>
      <c r="B12" s="1"/>
      <c r="C12" s="1"/>
      <c r="D12" s="6">
        <v>0</v>
      </c>
      <c r="E12" s="1"/>
      <c r="F12" s="1"/>
      <c r="G12" s="1" t="s">
        <v>15</v>
      </c>
      <c r="H12" s="1"/>
      <c r="I12" s="5">
        <v>1035400.65</v>
      </c>
      <c r="J12" s="1"/>
      <c r="K12" s="5"/>
    </row>
    <row r="13" spans="1:11">
      <c r="A13" s="1" t="s">
        <v>16</v>
      </c>
      <c r="B13" s="1"/>
      <c r="C13" s="1"/>
      <c r="D13" s="6">
        <v>9000</v>
      </c>
      <c r="E13" s="1"/>
      <c r="F13" s="6"/>
      <c r="G13" s="1" t="s">
        <v>17</v>
      </c>
      <c r="H13" s="1"/>
      <c r="I13" s="5">
        <v>588296</v>
      </c>
      <c r="J13" s="1"/>
      <c r="K13" s="5"/>
    </row>
    <row r="14" spans="1:11">
      <c r="A14" s="1" t="s">
        <v>18</v>
      </c>
      <c r="B14" s="1"/>
      <c r="C14" s="1"/>
      <c r="D14" s="6">
        <v>0</v>
      </c>
      <c r="E14" s="1"/>
      <c r="F14" s="6"/>
      <c r="G14" s="1" t="s">
        <v>19</v>
      </c>
      <c r="H14" s="1"/>
      <c r="I14" s="5">
        <v>7094736.9100000001</v>
      </c>
      <c r="J14" s="1"/>
      <c r="K14" s="5"/>
    </row>
    <row r="15" spans="1:11">
      <c r="A15" s="1" t="s">
        <v>20</v>
      </c>
      <c r="B15" s="1"/>
      <c r="C15" s="1"/>
      <c r="D15" s="6">
        <v>7332.38</v>
      </c>
      <c r="E15" s="1"/>
      <c r="F15" s="1"/>
      <c r="G15" s="1" t="s">
        <v>21</v>
      </c>
      <c r="H15" s="1"/>
      <c r="I15" s="5">
        <v>0</v>
      </c>
      <c r="J15" s="1"/>
      <c r="K15" s="1"/>
    </row>
    <row r="16" spans="1:11">
      <c r="A16" s="1" t="s">
        <v>22</v>
      </c>
      <c r="B16" s="1"/>
      <c r="C16" s="1"/>
      <c r="D16" s="6">
        <v>17000</v>
      </c>
      <c r="E16" s="1"/>
      <c r="F16" s="6"/>
      <c r="G16" s="1" t="s">
        <v>23</v>
      </c>
      <c r="H16" s="1"/>
      <c r="I16" s="10">
        <v>25771316.119999997</v>
      </c>
      <c r="J16" s="11"/>
      <c r="K16" s="10">
        <v>25771316.119999997</v>
      </c>
    </row>
    <row r="17" spans="1:12">
      <c r="A17" s="1" t="s">
        <v>24</v>
      </c>
      <c r="B17" s="1"/>
      <c r="C17" s="1"/>
      <c r="D17" s="6">
        <v>55661</v>
      </c>
      <c r="E17" s="1"/>
      <c r="F17" s="6"/>
      <c r="G17" s="4"/>
      <c r="H17" s="1"/>
      <c r="I17" s="1"/>
      <c r="J17" s="1"/>
      <c r="K17" s="1"/>
    </row>
    <row r="18" spans="1:12">
      <c r="A18" s="1" t="s">
        <v>25</v>
      </c>
      <c r="B18" s="1"/>
      <c r="C18" s="1"/>
      <c r="D18" s="6">
        <v>110095.86</v>
      </c>
      <c r="E18" s="1"/>
      <c r="F18" s="6"/>
      <c r="G18" s="4" t="s">
        <v>36</v>
      </c>
      <c r="H18" s="3"/>
      <c r="I18" s="1"/>
      <c r="J18" s="1"/>
      <c r="K18" s="1"/>
    </row>
    <row r="19" spans="1:12">
      <c r="A19" s="1" t="s">
        <v>27</v>
      </c>
      <c r="B19" s="1"/>
      <c r="C19" s="1"/>
      <c r="D19" s="6">
        <v>197187.7</v>
      </c>
      <c r="E19" s="1"/>
      <c r="F19" s="6"/>
      <c r="G19" s="1" t="s">
        <v>28</v>
      </c>
      <c r="H19" s="1"/>
      <c r="I19" s="1"/>
      <c r="J19" s="1"/>
      <c r="K19" s="5">
        <v>2076418.64</v>
      </c>
    </row>
    <row r="20" spans="1:12">
      <c r="A20" s="1" t="s">
        <v>29</v>
      </c>
      <c r="B20" s="1"/>
      <c r="C20" s="1"/>
      <c r="D20" s="6">
        <v>9077.529999999997</v>
      </c>
      <c r="E20" s="1"/>
      <c r="F20" s="6"/>
      <c r="G20" s="1" t="s">
        <v>30</v>
      </c>
      <c r="H20" s="1"/>
      <c r="I20" s="1"/>
      <c r="J20" s="1"/>
      <c r="K20" s="5">
        <v>0</v>
      </c>
    </row>
    <row r="21" spans="1:12">
      <c r="A21" s="1" t="s">
        <v>31</v>
      </c>
      <c r="B21" s="1"/>
      <c r="C21" s="1"/>
      <c r="D21" s="6">
        <v>16300</v>
      </c>
      <c r="E21" s="1"/>
      <c r="F21" s="6"/>
      <c r="G21" s="1" t="s">
        <v>32</v>
      </c>
      <c r="H21" s="1"/>
      <c r="I21" s="1"/>
      <c r="J21" s="1"/>
      <c r="K21" s="10">
        <v>27847734.759999998</v>
      </c>
    </row>
    <row r="22" spans="1:12">
      <c r="A22" s="1" t="s">
        <v>33</v>
      </c>
      <c r="B22" s="1"/>
      <c r="C22" s="1"/>
      <c r="D22" s="6">
        <v>4800</v>
      </c>
      <c r="E22" s="1"/>
      <c r="F22" s="6"/>
      <c r="G22" s="1"/>
      <c r="H22" s="1"/>
      <c r="I22" s="1"/>
      <c r="J22" s="1"/>
      <c r="K22" s="13"/>
    </row>
    <row r="23" spans="1:12">
      <c r="A23" s="1" t="s">
        <v>34</v>
      </c>
      <c r="B23" s="1"/>
      <c r="C23" s="1"/>
      <c r="D23" s="6">
        <v>0</v>
      </c>
      <c r="E23" s="1"/>
      <c r="F23" s="1"/>
      <c r="G23" s="4" t="s">
        <v>36</v>
      </c>
      <c r="H23" s="14" t="s">
        <v>37</v>
      </c>
      <c r="I23" s="14">
        <v>44712</v>
      </c>
      <c r="J23" s="1"/>
      <c r="K23" s="1"/>
    </row>
    <row r="24" spans="1:12">
      <c r="A24" s="1" t="s">
        <v>35</v>
      </c>
      <c r="B24" s="1"/>
      <c r="C24" s="1"/>
      <c r="D24" s="6">
        <v>414106.24000000005</v>
      </c>
      <c r="E24" s="1"/>
      <c r="F24" s="6"/>
      <c r="G24" s="1" t="s">
        <v>39</v>
      </c>
      <c r="H24" s="1"/>
      <c r="I24" s="5">
        <v>9840.2099999999991</v>
      </c>
      <c r="J24" s="1"/>
      <c r="K24" s="5"/>
      <c r="L24" s="7"/>
    </row>
    <row r="25" spans="1:12">
      <c r="A25" s="1" t="s">
        <v>38</v>
      </c>
      <c r="B25" s="1"/>
      <c r="C25" s="1"/>
      <c r="D25" s="6">
        <v>53689.37</v>
      </c>
      <c r="E25" s="1"/>
      <c r="F25" s="6"/>
      <c r="G25" s="1" t="s">
        <v>41</v>
      </c>
      <c r="H25" s="1"/>
      <c r="I25" s="5">
        <v>25000</v>
      </c>
      <c r="J25" s="1"/>
      <c r="K25" s="5"/>
    </row>
    <row r="26" spans="1:12">
      <c r="A26" s="1" t="s">
        <v>40</v>
      </c>
      <c r="B26" s="1"/>
      <c r="C26" s="1"/>
      <c r="D26" s="6">
        <v>37126.909999999989</v>
      </c>
      <c r="E26" s="1"/>
      <c r="F26" s="6"/>
      <c r="G26" s="1" t="s">
        <v>43</v>
      </c>
      <c r="H26" s="1"/>
      <c r="I26" s="5">
        <v>5000</v>
      </c>
      <c r="J26" s="1"/>
      <c r="K26" s="5"/>
    </row>
    <row r="27" spans="1:12">
      <c r="A27" s="1" t="s">
        <v>42</v>
      </c>
      <c r="B27" s="1"/>
      <c r="C27" s="1"/>
      <c r="D27" s="6">
        <v>284018.18</v>
      </c>
      <c r="E27" s="1"/>
      <c r="F27" s="6"/>
      <c r="G27" s="1" t="s">
        <v>45</v>
      </c>
      <c r="H27" s="1"/>
      <c r="I27" s="5">
        <v>10994992.09</v>
      </c>
      <c r="J27" s="5"/>
      <c r="K27" s="5"/>
      <c r="L27" s="7"/>
    </row>
    <row r="28" spans="1:12">
      <c r="A28" s="1" t="s">
        <v>44</v>
      </c>
      <c r="B28" s="1"/>
      <c r="C28" s="1"/>
      <c r="D28" s="6">
        <v>0</v>
      </c>
      <c r="E28" s="1"/>
      <c r="F28" s="1"/>
      <c r="G28" s="1" t="s">
        <v>47</v>
      </c>
      <c r="H28" s="1"/>
      <c r="I28" s="5">
        <v>49603.02</v>
      </c>
      <c r="J28" s="5"/>
      <c r="K28" s="1"/>
    </row>
    <row r="29" spans="1:12">
      <c r="A29" s="1" t="s">
        <v>46</v>
      </c>
      <c r="B29" s="1"/>
      <c r="C29" s="1"/>
      <c r="D29" s="6">
        <v>1316858.92</v>
      </c>
      <c r="E29" s="1"/>
      <c r="F29" s="1"/>
      <c r="G29" s="1" t="s">
        <v>49</v>
      </c>
      <c r="H29" s="1"/>
      <c r="I29" s="5">
        <v>5092.5600000000004</v>
      </c>
      <c r="J29" s="5"/>
      <c r="K29" s="1"/>
      <c r="L29" s="7"/>
    </row>
    <row r="30" spans="1:12">
      <c r="A30" s="1" t="s">
        <v>48</v>
      </c>
      <c r="B30" s="1"/>
      <c r="C30" s="1"/>
      <c r="D30" s="6">
        <v>60290</v>
      </c>
      <c r="E30" s="1"/>
      <c r="F30" s="1"/>
      <c r="G30" s="1" t="s">
        <v>51</v>
      </c>
      <c r="H30" s="1"/>
      <c r="I30" s="13">
        <v>7028.31</v>
      </c>
      <c r="J30" s="5"/>
      <c r="K30" s="1"/>
      <c r="L30" s="7"/>
    </row>
    <row r="31" spans="1:12">
      <c r="A31" s="1" t="s">
        <v>50</v>
      </c>
      <c r="B31" s="1"/>
      <c r="C31" s="1"/>
      <c r="D31" s="6">
        <v>2184082.1800000002</v>
      </c>
      <c r="E31" s="1"/>
      <c r="F31" s="1"/>
      <c r="G31" s="1" t="s">
        <v>53</v>
      </c>
      <c r="H31" s="1"/>
      <c r="I31" s="13">
        <v>4410171.62</v>
      </c>
      <c r="J31" s="5"/>
      <c r="K31" s="1"/>
      <c r="L31" s="7"/>
    </row>
    <row r="32" spans="1:12">
      <c r="A32" s="1" t="s">
        <v>52</v>
      </c>
      <c r="B32" s="1"/>
      <c r="C32" s="1"/>
      <c r="D32" s="6">
        <v>0</v>
      </c>
      <c r="E32" s="1"/>
      <c r="F32" s="1"/>
      <c r="G32" s="1" t="s">
        <v>55</v>
      </c>
      <c r="H32" s="1"/>
      <c r="I32" s="13">
        <v>5254.67</v>
      </c>
      <c r="J32" s="5"/>
      <c r="K32" s="13"/>
      <c r="L32" s="7"/>
    </row>
    <row r="33" spans="1:11">
      <c r="A33" s="1" t="s">
        <v>54</v>
      </c>
      <c r="B33" s="1"/>
      <c r="C33" s="1"/>
      <c r="D33" s="5">
        <v>27956</v>
      </c>
      <c r="E33" s="1"/>
      <c r="F33" s="1"/>
      <c r="G33" s="1" t="s">
        <v>57</v>
      </c>
      <c r="H33" s="1"/>
      <c r="I33" s="13">
        <v>1147732.42</v>
      </c>
      <c r="J33" s="5"/>
      <c r="K33" s="13"/>
    </row>
    <row r="34" spans="1:11">
      <c r="A34" s="1" t="s">
        <v>56</v>
      </c>
      <c r="B34" s="1"/>
      <c r="C34" s="1"/>
      <c r="D34" s="6">
        <v>2953141.0999999996</v>
      </c>
      <c r="E34" s="1"/>
      <c r="F34" s="6"/>
      <c r="G34" s="1" t="s">
        <v>59</v>
      </c>
      <c r="H34" s="1"/>
      <c r="I34" s="5">
        <v>31000000</v>
      </c>
      <c r="J34" s="18"/>
      <c r="K34" s="18"/>
    </row>
    <row r="35" spans="1:11">
      <c r="A35" s="1" t="s">
        <v>58</v>
      </c>
      <c r="B35" s="1"/>
      <c r="C35" s="1"/>
      <c r="D35" s="6">
        <v>11444047.59</v>
      </c>
      <c r="E35" s="1"/>
      <c r="F35" s="1"/>
      <c r="G35" s="1" t="s">
        <v>76</v>
      </c>
      <c r="H35" s="1"/>
      <c r="I35" s="5">
        <v>35000000</v>
      </c>
      <c r="J35" s="8"/>
      <c r="K35" s="9"/>
    </row>
    <row r="36" spans="1:11">
      <c r="A36" s="1" t="s">
        <v>69</v>
      </c>
      <c r="B36" s="1"/>
      <c r="C36" s="1"/>
      <c r="D36" s="6">
        <v>0</v>
      </c>
      <c r="E36" s="1"/>
      <c r="F36" s="1"/>
      <c r="G36" s="1" t="s">
        <v>63</v>
      </c>
      <c r="H36" s="1"/>
      <c r="I36" s="10">
        <v>82659714.900000006</v>
      </c>
      <c r="J36" s="11"/>
      <c r="K36" s="10">
        <v>82659714.900000006</v>
      </c>
    </row>
    <row r="37" spans="1:11">
      <c r="A37" s="1" t="s">
        <v>60</v>
      </c>
      <c r="B37" s="1"/>
      <c r="C37" s="1"/>
      <c r="D37" s="6">
        <v>0</v>
      </c>
      <c r="E37" s="1"/>
      <c r="F37" s="1"/>
      <c r="G37" s="1"/>
      <c r="H37" s="1"/>
      <c r="I37" s="1"/>
      <c r="J37" s="1"/>
      <c r="K37" s="1"/>
    </row>
    <row r="38" spans="1:11">
      <c r="A38" s="1" t="s">
        <v>62</v>
      </c>
      <c r="B38" s="1"/>
      <c r="C38" s="1"/>
      <c r="D38" s="6">
        <v>13777.64</v>
      </c>
      <c r="E38" s="5"/>
      <c r="F38" s="1"/>
      <c r="G38" s="1"/>
      <c r="H38" s="1"/>
      <c r="I38" s="1"/>
      <c r="J38" s="1"/>
      <c r="K38" s="1"/>
    </row>
    <row r="39" spans="1:11">
      <c r="A39" s="1" t="s">
        <v>77</v>
      </c>
      <c r="B39" s="1"/>
      <c r="C39" s="1"/>
      <c r="D39" s="6">
        <v>4063.3199999999997</v>
      </c>
      <c r="E39" s="5"/>
      <c r="F39" s="1"/>
      <c r="G39" s="1"/>
      <c r="H39" s="1"/>
      <c r="I39" s="1"/>
      <c r="J39" s="1"/>
      <c r="K39" s="1"/>
    </row>
    <row r="40" spans="1:11">
      <c r="A40" s="1" t="s">
        <v>64</v>
      </c>
      <c r="B40" s="1"/>
      <c r="C40" s="1"/>
      <c r="D40" s="5">
        <v>20260375.550000001</v>
      </c>
      <c r="E40" s="10">
        <v>20260375.550000001</v>
      </c>
      <c r="F40" s="1"/>
      <c r="G40" s="1"/>
      <c r="H40" s="1"/>
      <c r="I40" s="1"/>
      <c r="J40" s="1"/>
      <c r="K40" s="1"/>
    </row>
    <row r="41" spans="1:11" ht="9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>
      <c r="A42" s="1" t="s">
        <v>65</v>
      </c>
      <c r="B42" s="1"/>
      <c r="C42" s="1"/>
      <c r="D42" s="1"/>
      <c r="E42" s="6">
        <v>1810892.48</v>
      </c>
      <c r="F42" s="1"/>
      <c r="G42" s="1"/>
      <c r="H42" s="1"/>
      <c r="I42" s="1"/>
      <c r="J42" s="1"/>
      <c r="K42" s="1"/>
    </row>
    <row r="43" spans="1:11" ht="9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>
      <c r="A44" s="1" t="s">
        <v>66</v>
      </c>
      <c r="B44" s="1"/>
      <c r="C44" s="1"/>
      <c r="D44" s="1"/>
      <c r="E44" s="20">
        <v>110507449.65599996</v>
      </c>
      <c r="F44" s="1"/>
      <c r="G44" s="1" t="s">
        <v>67</v>
      </c>
      <c r="H44" s="1"/>
      <c r="I44" s="1"/>
      <c r="J44" s="1"/>
      <c r="K44" s="20">
        <v>110507449.66</v>
      </c>
    </row>
    <row r="45" spans="1:1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>
      <c r="G46" s="22">
        <f>E44-K44</f>
        <v>-4.0000379085540771E-3</v>
      </c>
    </row>
    <row r="48" spans="1:11">
      <c r="E48" s="7"/>
    </row>
    <row r="49" spans="4:7">
      <c r="D49" s="7"/>
      <c r="G49" s="22"/>
    </row>
    <row r="51" spans="4:7">
      <c r="G51" s="22"/>
    </row>
  </sheetData>
  <pageMargins left="0.39370078740157483" right="0" top="0.19685039370078741" bottom="0" header="0" footer="0"/>
  <pageSetup paperSize="9" orientation="landscape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M81"/>
  <sheetViews>
    <sheetView tabSelected="1" workbookViewId="0">
      <selection activeCell="E17" sqref="E17"/>
    </sheetView>
  </sheetViews>
  <sheetFormatPr baseColWidth="10" defaultRowHeight="12.75"/>
  <cols>
    <col min="1" max="1" width="20.5703125" style="2" customWidth="1"/>
    <col min="2" max="2" width="11.42578125" style="2"/>
    <col min="3" max="3" width="6.42578125" style="2" customWidth="1"/>
    <col min="4" max="4" width="13.85546875" style="2" bestFit="1" customWidth="1"/>
    <col min="5" max="5" width="13.7109375" style="2" customWidth="1"/>
    <col min="6" max="6" width="1.42578125" style="2" customWidth="1"/>
    <col min="7" max="7" width="24.42578125" style="2" customWidth="1"/>
    <col min="8" max="8" width="12.85546875" style="2" bestFit="1" customWidth="1"/>
    <col min="9" max="9" width="12.5703125" style="2" customWidth="1"/>
    <col min="10" max="10" width="10" style="2" customWidth="1"/>
    <col min="11" max="11" width="13.7109375" style="2" bestFit="1" customWidth="1"/>
    <col min="12" max="256" width="11.42578125" style="2"/>
    <col min="257" max="257" width="20.5703125" style="2" customWidth="1"/>
    <col min="258" max="258" width="11.42578125" style="2"/>
    <col min="259" max="259" width="6.42578125" style="2" customWidth="1"/>
    <col min="260" max="260" width="13.85546875" style="2" bestFit="1" customWidth="1"/>
    <col min="261" max="261" width="13.7109375" style="2" customWidth="1"/>
    <col min="262" max="262" width="1.42578125" style="2" customWidth="1"/>
    <col min="263" max="263" width="24.42578125" style="2" customWidth="1"/>
    <col min="264" max="264" width="12.85546875" style="2" bestFit="1" customWidth="1"/>
    <col min="265" max="265" width="12.5703125" style="2" customWidth="1"/>
    <col min="266" max="266" width="10" style="2" customWidth="1"/>
    <col min="267" max="267" width="13.7109375" style="2" bestFit="1" customWidth="1"/>
    <col min="268" max="512" width="11.42578125" style="2"/>
    <col min="513" max="513" width="20.5703125" style="2" customWidth="1"/>
    <col min="514" max="514" width="11.42578125" style="2"/>
    <col min="515" max="515" width="6.42578125" style="2" customWidth="1"/>
    <col min="516" max="516" width="13.85546875" style="2" bestFit="1" customWidth="1"/>
    <col min="517" max="517" width="13.7109375" style="2" customWidth="1"/>
    <col min="518" max="518" width="1.42578125" style="2" customWidth="1"/>
    <col min="519" max="519" width="24.42578125" style="2" customWidth="1"/>
    <col min="520" max="520" width="12.85546875" style="2" bestFit="1" customWidth="1"/>
    <col min="521" max="521" width="12.5703125" style="2" customWidth="1"/>
    <col min="522" max="522" width="10" style="2" customWidth="1"/>
    <col min="523" max="523" width="13.7109375" style="2" bestFit="1" customWidth="1"/>
    <col min="524" max="768" width="11.42578125" style="2"/>
    <col min="769" max="769" width="20.5703125" style="2" customWidth="1"/>
    <col min="770" max="770" width="11.42578125" style="2"/>
    <col min="771" max="771" width="6.42578125" style="2" customWidth="1"/>
    <col min="772" max="772" width="13.85546875" style="2" bestFit="1" customWidth="1"/>
    <col min="773" max="773" width="13.7109375" style="2" customWidth="1"/>
    <col min="774" max="774" width="1.42578125" style="2" customWidth="1"/>
    <col min="775" max="775" width="24.42578125" style="2" customWidth="1"/>
    <col min="776" max="776" width="12.85546875" style="2" bestFit="1" customWidth="1"/>
    <col min="777" max="777" width="12.5703125" style="2" customWidth="1"/>
    <col min="778" max="778" width="10" style="2" customWidth="1"/>
    <col min="779" max="779" width="13.7109375" style="2" bestFit="1" customWidth="1"/>
    <col min="780" max="1024" width="11.42578125" style="2"/>
    <col min="1025" max="1025" width="20.5703125" style="2" customWidth="1"/>
    <col min="1026" max="1026" width="11.42578125" style="2"/>
    <col min="1027" max="1027" width="6.42578125" style="2" customWidth="1"/>
    <col min="1028" max="1028" width="13.85546875" style="2" bestFit="1" customWidth="1"/>
    <col min="1029" max="1029" width="13.7109375" style="2" customWidth="1"/>
    <col min="1030" max="1030" width="1.42578125" style="2" customWidth="1"/>
    <col min="1031" max="1031" width="24.42578125" style="2" customWidth="1"/>
    <col min="1032" max="1032" width="12.85546875" style="2" bestFit="1" customWidth="1"/>
    <col min="1033" max="1033" width="12.5703125" style="2" customWidth="1"/>
    <col min="1034" max="1034" width="10" style="2" customWidth="1"/>
    <col min="1035" max="1035" width="13.7109375" style="2" bestFit="1" customWidth="1"/>
    <col min="1036" max="1280" width="11.42578125" style="2"/>
    <col min="1281" max="1281" width="20.5703125" style="2" customWidth="1"/>
    <col min="1282" max="1282" width="11.42578125" style="2"/>
    <col min="1283" max="1283" width="6.42578125" style="2" customWidth="1"/>
    <col min="1284" max="1284" width="13.85546875" style="2" bestFit="1" customWidth="1"/>
    <col min="1285" max="1285" width="13.7109375" style="2" customWidth="1"/>
    <col min="1286" max="1286" width="1.42578125" style="2" customWidth="1"/>
    <col min="1287" max="1287" width="24.42578125" style="2" customWidth="1"/>
    <col min="1288" max="1288" width="12.85546875" style="2" bestFit="1" customWidth="1"/>
    <col min="1289" max="1289" width="12.5703125" style="2" customWidth="1"/>
    <col min="1290" max="1290" width="10" style="2" customWidth="1"/>
    <col min="1291" max="1291" width="13.7109375" style="2" bestFit="1" customWidth="1"/>
    <col min="1292" max="1536" width="11.42578125" style="2"/>
    <col min="1537" max="1537" width="20.5703125" style="2" customWidth="1"/>
    <col min="1538" max="1538" width="11.42578125" style="2"/>
    <col min="1539" max="1539" width="6.42578125" style="2" customWidth="1"/>
    <col min="1540" max="1540" width="13.85546875" style="2" bestFit="1" customWidth="1"/>
    <col min="1541" max="1541" width="13.7109375" style="2" customWidth="1"/>
    <col min="1542" max="1542" width="1.42578125" style="2" customWidth="1"/>
    <col min="1543" max="1543" width="24.42578125" style="2" customWidth="1"/>
    <col min="1544" max="1544" width="12.85546875" style="2" bestFit="1" customWidth="1"/>
    <col min="1545" max="1545" width="12.5703125" style="2" customWidth="1"/>
    <col min="1546" max="1546" width="10" style="2" customWidth="1"/>
    <col min="1547" max="1547" width="13.7109375" style="2" bestFit="1" customWidth="1"/>
    <col min="1548" max="1792" width="11.42578125" style="2"/>
    <col min="1793" max="1793" width="20.5703125" style="2" customWidth="1"/>
    <col min="1794" max="1794" width="11.42578125" style="2"/>
    <col min="1795" max="1795" width="6.42578125" style="2" customWidth="1"/>
    <col min="1796" max="1796" width="13.85546875" style="2" bestFit="1" customWidth="1"/>
    <col min="1797" max="1797" width="13.7109375" style="2" customWidth="1"/>
    <col min="1798" max="1798" width="1.42578125" style="2" customWidth="1"/>
    <col min="1799" max="1799" width="24.42578125" style="2" customWidth="1"/>
    <col min="1800" max="1800" width="12.85546875" style="2" bestFit="1" customWidth="1"/>
    <col min="1801" max="1801" width="12.5703125" style="2" customWidth="1"/>
    <col min="1802" max="1802" width="10" style="2" customWidth="1"/>
    <col min="1803" max="1803" width="13.7109375" style="2" bestFit="1" customWidth="1"/>
    <col min="1804" max="2048" width="11.42578125" style="2"/>
    <col min="2049" max="2049" width="20.5703125" style="2" customWidth="1"/>
    <col min="2050" max="2050" width="11.42578125" style="2"/>
    <col min="2051" max="2051" width="6.42578125" style="2" customWidth="1"/>
    <col min="2052" max="2052" width="13.85546875" style="2" bestFit="1" customWidth="1"/>
    <col min="2053" max="2053" width="13.7109375" style="2" customWidth="1"/>
    <col min="2054" max="2054" width="1.42578125" style="2" customWidth="1"/>
    <col min="2055" max="2055" width="24.42578125" style="2" customWidth="1"/>
    <col min="2056" max="2056" width="12.85546875" style="2" bestFit="1" customWidth="1"/>
    <col min="2057" max="2057" width="12.5703125" style="2" customWidth="1"/>
    <col min="2058" max="2058" width="10" style="2" customWidth="1"/>
    <col min="2059" max="2059" width="13.7109375" style="2" bestFit="1" customWidth="1"/>
    <col min="2060" max="2304" width="11.42578125" style="2"/>
    <col min="2305" max="2305" width="20.5703125" style="2" customWidth="1"/>
    <col min="2306" max="2306" width="11.42578125" style="2"/>
    <col min="2307" max="2307" width="6.42578125" style="2" customWidth="1"/>
    <col min="2308" max="2308" width="13.85546875" style="2" bestFit="1" customWidth="1"/>
    <col min="2309" max="2309" width="13.7109375" style="2" customWidth="1"/>
    <col min="2310" max="2310" width="1.42578125" style="2" customWidth="1"/>
    <col min="2311" max="2311" width="24.42578125" style="2" customWidth="1"/>
    <col min="2312" max="2312" width="12.85546875" style="2" bestFit="1" customWidth="1"/>
    <col min="2313" max="2313" width="12.5703125" style="2" customWidth="1"/>
    <col min="2314" max="2314" width="10" style="2" customWidth="1"/>
    <col min="2315" max="2315" width="13.7109375" style="2" bestFit="1" customWidth="1"/>
    <col min="2316" max="2560" width="11.42578125" style="2"/>
    <col min="2561" max="2561" width="20.5703125" style="2" customWidth="1"/>
    <col min="2562" max="2562" width="11.42578125" style="2"/>
    <col min="2563" max="2563" width="6.42578125" style="2" customWidth="1"/>
    <col min="2564" max="2564" width="13.85546875" style="2" bestFit="1" customWidth="1"/>
    <col min="2565" max="2565" width="13.7109375" style="2" customWidth="1"/>
    <col min="2566" max="2566" width="1.42578125" style="2" customWidth="1"/>
    <col min="2567" max="2567" width="24.42578125" style="2" customWidth="1"/>
    <col min="2568" max="2568" width="12.85546875" style="2" bestFit="1" customWidth="1"/>
    <col min="2569" max="2569" width="12.5703125" style="2" customWidth="1"/>
    <col min="2570" max="2570" width="10" style="2" customWidth="1"/>
    <col min="2571" max="2571" width="13.7109375" style="2" bestFit="1" customWidth="1"/>
    <col min="2572" max="2816" width="11.42578125" style="2"/>
    <col min="2817" max="2817" width="20.5703125" style="2" customWidth="1"/>
    <col min="2818" max="2818" width="11.42578125" style="2"/>
    <col min="2819" max="2819" width="6.42578125" style="2" customWidth="1"/>
    <col min="2820" max="2820" width="13.85546875" style="2" bestFit="1" customWidth="1"/>
    <col min="2821" max="2821" width="13.7109375" style="2" customWidth="1"/>
    <col min="2822" max="2822" width="1.42578125" style="2" customWidth="1"/>
    <col min="2823" max="2823" width="24.42578125" style="2" customWidth="1"/>
    <col min="2824" max="2824" width="12.85546875" style="2" bestFit="1" customWidth="1"/>
    <col min="2825" max="2825" width="12.5703125" style="2" customWidth="1"/>
    <col min="2826" max="2826" width="10" style="2" customWidth="1"/>
    <col min="2827" max="2827" width="13.7109375" style="2" bestFit="1" customWidth="1"/>
    <col min="2828" max="3072" width="11.42578125" style="2"/>
    <col min="3073" max="3073" width="20.5703125" style="2" customWidth="1"/>
    <col min="3074" max="3074" width="11.42578125" style="2"/>
    <col min="3075" max="3075" width="6.42578125" style="2" customWidth="1"/>
    <col min="3076" max="3076" width="13.85546875" style="2" bestFit="1" customWidth="1"/>
    <col min="3077" max="3077" width="13.7109375" style="2" customWidth="1"/>
    <col min="3078" max="3078" width="1.42578125" style="2" customWidth="1"/>
    <col min="3079" max="3079" width="24.42578125" style="2" customWidth="1"/>
    <col min="3080" max="3080" width="12.85546875" style="2" bestFit="1" customWidth="1"/>
    <col min="3081" max="3081" width="12.5703125" style="2" customWidth="1"/>
    <col min="3082" max="3082" width="10" style="2" customWidth="1"/>
    <col min="3083" max="3083" width="13.7109375" style="2" bestFit="1" customWidth="1"/>
    <col min="3084" max="3328" width="11.42578125" style="2"/>
    <col min="3329" max="3329" width="20.5703125" style="2" customWidth="1"/>
    <col min="3330" max="3330" width="11.42578125" style="2"/>
    <col min="3331" max="3331" width="6.42578125" style="2" customWidth="1"/>
    <col min="3332" max="3332" width="13.85546875" style="2" bestFit="1" customWidth="1"/>
    <col min="3333" max="3333" width="13.7109375" style="2" customWidth="1"/>
    <col min="3334" max="3334" width="1.42578125" style="2" customWidth="1"/>
    <col min="3335" max="3335" width="24.42578125" style="2" customWidth="1"/>
    <col min="3336" max="3336" width="12.85546875" style="2" bestFit="1" customWidth="1"/>
    <col min="3337" max="3337" width="12.5703125" style="2" customWidth="1"/>
    <col min="3338" max="3338" width="10" style="2" customWidth="1"/>
    <col min="3339" max="3339" width="13.7109375" style="2" bestFit="1" customWidth="1"/>
    <col min="3340" max="3584" width="11.42578125" style="2"/>
    <col min="3585" max="3585" width="20.5703125" style="2" customWidth="1"/>
    <col min="3586" max="3586" width="11.42578125" style="2"/>
    <col min="3587" max="3587" width="6.42578125" style="2" customWidth="1"/>
    <col min="3588" max="3588" width="13.85546875" style="2" bestFit="1" customWidth="1"/>
    <col min="3589" max="3589" width="13.7109375" style="2" customWidth="1"/>
    <col min="3590" max="3590" width="1.42578125" style="2" customWidth="1"/>
    <col min="3591" max="3591" width="24.42578125" style="2" customWidth="1"/>
    <col min="3592" max="3592" width="12.85546875" style="2" bestFit="1" customWidth="1"/>
    <col min="3593" max="3593" width="12.5703125" style="2" customWidth="1"/>
    <col min="3594" max="3594" width="10" style="2" customWidth="1"/>
    <col min="3595" max="3595" width="13.7109375" style="2" bestFit="1" customWidth="1"/>
    <col min="3596" max="3840" width="11.42578125" style="2"/>
    <col min="3841" max="3841" width="20.5703125" style="2" customWidth="1"/>
    <col min="3842" max="3842" width="11.42578125" style="2"/>
    <col min="3843" max="3843" width="6.42578125" style="2" customWidth="1"/>
    <col min="3844" max="3844" width="13.85546875" style="2" bestFit="1" customWidth="1"/>
    <col min="3845" max="3845" width="13.7109375" style="2" customWidth="1"/>
    <col min="3846" max="3846" width="1.42578125" style="2" customWidth="1"/>
    <col min="3847" max="3847" width="24.42578125" style="2" customWidth="1"/>
    <col min="3848" max="3848" width="12.85546875" style="2" bestFit="1" customWidth="1"/>
    <col min="3849" max="3849" width="12.5703125" style="2" customWidth="1"/>
    <col min="3850" max="3850" width="10" style="2" customWidth="1"/>
    <col min="3851" max="3851" width="13.7109375" style="2" bestFit="1" customWidth="1"/>
    <col min="3852" max="4096" width="11.42578125" style="2"/>
    <col min="4097" max="4097" width="20.5703125" style="2" customWidth="1"/>
    <col min="4098" max="4098" width="11.42578125" style="2"/>
    <col min="4099" max="4099" width="6.42578125" style="2" customWidth="1"/>
    <col min="4100" max="4100" width="13.85546875" style="2" bestFit="1" customWidth="1"/>
    <col min="4101" max="4101" width="13.7109375" style="2" customWidth="1"/>
    <col min="4102" max="4102" width="1.42578125" style="2" customWidth="1"/>
    <col min="4103" max="4103" width="24.42578125" style="2" customWidth="1"/>
    <col min="4104" max="4104" width="12.85546875" style="2" bestFit="1" customWidth="1"/>
    <col min="4105" max="4105" width="12.5703125" style="2" customWidth="1"/>
    <col min="4106" max="4106" width="10" style="2" customWidth="1"/>
    <col min="4107" max="4107" width="13.7109375" style="2" bestFit="1" customWidth="1"/>
    <col min="4108" max="4352" width="11.42578125" style="2"/>
    <col min="4353" max="4353" width="20.5703125" style="2" customWidth="1"/>
    <col min="4354" max="4354" width="11.42578125" style="2"/>
    <col min="4355" max="4355" width="6.42578125" style="2" customWidth="1"/>
    <col min="4356" max="4356" width="13.85546875" style="2" bestFit="1" customWidth="1"/>
    <col min="4357" max="4357" width="13.7109375" style="2" customWidth="1"/>
    <col min="4358" max="4358" width="1.42578125" style="2" customWidth="1"/>
    <col min="4359" max="4359" width="24.42578125" style="2" customWidth="1"/>
    <col min="4360" max="4360" width="12.85546875" style="2" bestFit="1" customWidth="1"/>
    <col min="4361" max="4361" width="12.5703125" style="2" customWidth="1"/>
    <col min="4362" max="4362" width="10" style="2" customWidth="1"/>
    <col min="4363" max="4363" width="13.7109375" style="2" bestFit="1" customWidth="1"/>
    <col min="4364" max="4608" width="11.42578125" style="2"/>
    <col min="4609" max="4609" width="20.5703125" style="2" customWidth="1"/>
    <col min="4610" max="4610" width="11.42578125" style="2"/>
    <col min="4611" max="4611" width="6.42578125" style="2" customWidth="1"/>
    <col min="4612" max="4612" width="13.85546875" style="2" bestFit="1" customWidth="1"/>
    <col min="4613" max="4613" width="13.7109375" style="2" customWidth="1"/>
    <col min="4614" max="4614" width="1.42578125" style="2" customWidth="1"/>
    <col min="4615" max="4615" width="24.42578125" style="2" customWidth="1"/>
    <col min="4616" max="4616" width="12.85546875" style="2" bestFit="1" customWidth="1"/>
    <col min="4617" max="4617" width="12.5703125" style="2" customWidth="1"/>
    <col min="4618" max="4618" width="10" style="2" customWidth="1"/>
    <col min="4619" max="4619" width="13.7109375" style="2" bestFit="1" customWidth="1"/>
    <col min="4620" max="4864" width="11.42578125" style="2"/>
    <col min="4865" max="4865" width="20.5703125" style="2" customWidth="1"/>
    <col min="4866" max="4866" width="11.42578125" style="2"/>
    <col min="4867" max="4867" width="6.42578125" style="2" customWidth="1"/>
    <col min="4868" max="4868" width="13.85546875" style="2" bestFit="1" customWidth="1"/>
    <col min="4869" max="4869" width="13.7109375" style="2" customWidth="1"/>
    <col min="4870" max="4870" width="1.42578125" style="2" customWidth="1"/>
    <col min="4871" max="4871" width="24.42578125" style="2" customWidth="1"/>
    <col min="4872" max="4872" width="12.85546875" style="2" bestFit="1" customWidth="1"/>
    <col min="4873" max="4873" width="12.5703125" style="2" customWidth="1"/>
    <col min="4874" max="4874" width="10" style="2" customWidth="1"/>
    <col min="4875" max="4875" width="13.7109375" style="2" bestFit="1" customWidth="1"/>
    <col min="4876" max="5120" width="11.42578125" style="2"/>
    <col min="5121" max="5121" width="20.5703125" style="2" customWidth="1"/>
    <col min="5122" max="5122" width="11.42578125" style="2"/>
    <col min="5123" max="5123" width="6.42578125" style="2" customWidth="1"/>
    <col min="5124" max="5124" width="13.85546875" style="2" bestFit="1" customWidth="1"/>
    <col min="5125" max="5125" width="13.7109375" style="2" customWidth="1"/>
    <col min="5126" max="5126" width="1.42578125" style="2" customWidth="1"/>
    <col min="5127" max="5127" width="24.42578125" style="2" customWidth="1"/>
    <col min="5128" max="5128" width="12.85546875" style="2" bestFit="1" customWidth="1"/>
    <col min="5129" max="5129" width="12.5703125" style="2" customWidth="1"/>
    <col min="5130" max="5130" width="10" style="2" customWidth="1"/>
    <col min="5131" max="5131" width="13.7109375" style="2" bestFit="1" customWidth="1"/>
    <col min="5132" max="5376" width="11.42578125" style="2"/>
    <col min="5377" max="5377" width="20.5703125" style="2" customWidth="1"/>
    <col min="5378" max="5378" width="11.42578125" style="2"/>
    <col min="5379" max="5379" width="6.42578125" style="2" customWidth="1"/>
    <col min="5380" max="5380" width="13.85546875" style="2" bestFit="1" customWidth="1"/>
    <col min="5381" max="5381" width="13.7109375" style="2" customWidth="1"/>
    <col min="5382" max="5382" width="1.42578125" style="2" customWidth="1"/>
    <col min="5383" max="5383" width="24.42578125" style="2" customWidth="1"/>
    <col min="5384" max="5384" width="12.85546875" style="2" bestFit="1" customWidth="1"/>
    <col min="5385" max="5385" width="12.5703125" style="2" customWidth="1"/>
    <col min="5386" max="5386" width="10" style="2" customWidth="1"/>
    <col min="5387" max="5387" width="13.7109375" style="2" bestFit="1" customWidth="1"/>
    <col min="5388" max="5632" width="11.42578125" style="2"/>
    <col min="5633" max="5633" width="20.5703125" style="2" customWidth="1"/>
    <col min="5634" max="5634" width="11.42578125" style="2"/>
    <col min="5635" max="5635" width="6.42578125" style="2" customWidth="1"/>
    <col min="5636" max="5636" width="13.85546875" style="2" bestFit="1" customWidth="1"/>
    <col min="5637" max="5637" width="13.7109375" style="2" customWidth="1"/>
    <col min="5638" max="5638" width="1.42578125" style="2" customWidth="1"/>
    <col min="5639" max="5639" width="24.42578125" style="2" customWidth="1"/>
    <col min="5640" max="5640" width="12.85546875" style="2" bestFit="1" customWidth="1"/>
    <col min="5641" max="5641" width="12.5703125" style="2" customWidth="1"/>
    <col min="5642" max="5642" width="10" style="2" customWidth="1"/>
    <col min="5643" max="5643" width="13.7109375" style="2" bestFit="1" customWidth="1"/>
    <col min="5644" max="5888" width="11.42578125" style="2"/>
    <col min="5889" max="5889" width="20.5703125" style="2" customWidth="1"/>
    <col min="5890" max="5890" width="11.42578125" style="2"/>
    <col min="5891" max="5891" width="6.42578125" style="2" customWidth="1"/>
    <col min="5892" max="5892" width="13.85546875" style="2" bestFit="1" customWidth="1"/>
    <col min="5893" max="5893" width="13.7109375" style="2" customWidth="1"/>
    <col min="5894" max="5894" width="1.42578125" style="2" customWidth="1"/>
    <col min="5895" max="5895" width="24.42578125" style="2" customWidth="1"/>
    <col min="5896" max="5896" width="12.85546875" style="2" bestFit="1" customWidth="1"/>
    <col min="5897" max="5897" width="12.5703125" style="2" customWidth="1"/>
    <col min="5898" max="5898" width="10" style="2" customWidth="1"/>
    <col min="5899" max="5899" width="13.7109375" style="2" bestFit="1" customWidth="1"/>
    <col min="5900" max="6144" width="11.42578125" style="2"/>
    <col min="6145" max="6145" width="20.5703125" style="2" customWidth="1"/>
    <col min="6146" max="6146" width="11.42578125" style="2"/>
    <col min="6147" max="6147" width="6.42578125" style="2" customWidth="1"/>
    <col min="6148" max="6148" width="13.85546875" style="2" bestFit="1" customWidth="1"/>
    <col min="6149" max="6149" width="13.7109375" style="2" customWidth="1"/>
    <col min="6150" max="6150" width="1.42578125" style="2" customWidth="1"/>
    <col min="6151" max="6151" width="24.42578125" style="2" customWidth="1"/>
    <col min="6152" max="6152" width="12.85546875" style="2" bestFit="1" customWidth="1"/>
    <col min="6153" max="6153" width="12.5703125" style="2" customWidth="1"/>
    <col min="6154" max="6154" width="10" style="2" customWidth="1"/>
    <col min="6155" max="6155" width="13.7109375" style="2" bestFit="1" customWidth="1"/>
    <col min="6156" max="6400" width="11.42578125" style="2"/>
    <col min="6401" max="6401" width="20.5703125" style="2" customWidth="1"/>
    <col min="6402" max="6402" width="11.42578125" style="2"/>
    <col min="6403" max="6403" width="6.42578125" style="2" customWidth="1"/>
    <col min="6404" max="6404" width="13.85546875" style="2" bestFit="1" customWidth="1"/>
    <col min="6405" max="6405" width="13.7109375" style="2" customWidth="1"/>
    <col min="6406" max="6406" width="1.42578125" style="2" customWidth="1"/>
    <col min="6407" max="6407" width="24.42578125" style="2" customWidth="1"/>
    <col min="6408" max="6408" width="12.85546875" style="2" bestFit="1" customWidth="1"/>
    <col min="6409" max="6409" width="12.5703125" style="2" customWidth="1"/>
    <col min="6410" max="6410" width="10" style="2" customWidth="1"/>
    <col min="6411" max="6411" width="13.7109375" style="2" bestFit="1" customWidth="1"/>
    <col min="6412" max="6656" width="11.42578125" style="2"/>
    <col min="6657" max="6657" width="20.5703125" style="2" customWidth="1"/>
    <col min="6658" max="6658" width="11.42578125" style="2"/>
    <col min="6659" max="6659" width="6.42578125" style="2" customWidth="1"/>
    <col min="6660" max="6660" width="13.85546875" style="2" bestFit="1" customWidth="1"/>
    <col min="6661" max="6661" width="13.7109375" style="2" customWidth="1"/>
    <col min="6662" max="6662" width="1.42578125" style="2" customWidth="1"/>
    <col min="6663" max="6663" width="24.42578125" style="2" customWidth="1"/>
    <col min="6664" max="6664" width="12.85546875" style="2" bestFit="1" customWidth="1"/>
    <col min="6665" max="6665" width="12.5703125" style="2" customWidth="1"/>
    <col min="6666" max="6666" width="10" style="2" customWidth="1"/>
    <col min="6667" max="6667" width="13.7109375" style="2" bestFit="1" customWidth="1"/>
    <col min="6668" max="6912" width="11.42578125" style="2"/>
    <col min="6913" max="6913" width="20.5703125" style="2" customWidth="1"/>
    <col min="6914" max="6914" width="11.42578125" style="2"/>
    <col min="6915" max="6915" width="6.42578125" style="2" customWidth="1"/>
    <col min="6916" max="6916" width="13.85546875" style="2" bestFit="1" customWidth="1"/>
    <col min="6917" max="6917" width="13.7109375" style="2" customWidth="1"/>
    <col min="6918" max="6918" width="1.42578125" style="2" customWidth="1"/>
    <col min="6919" max="6919" width="24.42578125" style="2" customWidth="1"/>
    <col min="6920" max="6920" width="12.85546875" style="2" bestFit="1" customWidth="1"/>
    <col min="6921" max="6921" width="12.5703125" style="2" customWidth="1"/>
    <col min="6922" max="6922" width="10" style="2" customWidth="1"/>
    <col min="6923" max="6923" width="13.7109375" style="2" bestFit="1" customWidth="1"/>
    <col min="6924" max="7168" width="11.42578125" style="2"/>
    <col min="7169" max="7169" width="20.5703125" style="2" customWidth="1"/>
    <col min="7170" max="7170" width="11.42578125" style="2"/>
    <col min="7171" max="7171" width="6.42578125" style="2" customWidth="1"/>
    <col min="7172" max="7172" width="13.85546875" style="2" bestFit="1" customWidth="1"/>
    <col min="7173" max="7173" width="13.7109375" style="2" customWidth="1"/>
    <col min="7174" max="7174" width="1.42578125" style="2" customWidth="1"/>
    <col min="7175" max="7175" width="24.42578125" style="2" customWidth="1"/>
    <col min="7176" max="7176" width="12.85546875" style="2" bestFit="1" customWidth="1"/>
    <col min="7177" max="7177" width="12.5703125" style="2" customWidth="1"/>
    <col min="7178" max="7178" width="10" style="2" customWidth="1"/>
    <col min="7179" max="7179" width="13.7109375" style="2" bestFit="1" customWidth="1"/>
    <col min="7180" max="7424" width="11.42578125" style="2"/>
    <col min="7425" max="7425" width="20.5703125" style="2" customWidth="1"/>
    <col min="7426" max="7426" width="11.42578125" style="2"/>
    <col min="7427" max="7427" width="6.42578125" style="2" customWidth="1"/>
    <col min="7428" max="7428" width="13.85546875" style="2" bestFit="1" customWidth="1"/>
    <col min="7429" max="7429" width="13.7109375" style="2" customWidth="1"/>
    <col min="7430" max="7430" width="1.42578125" style="2" customWidth="1"/>
    <col min="7431" max="7431" width="24.42578125" style="2" customWidth="1"/>
    <col min="7432" max="7432" width="12.85546875" style="2" bestFit="1" customWidth="1"/>
    <col min="7433" max="7433" width="12.5703125" style="2" customWidth="1"/>
    <col min="7434" max="7434" width="10" style="2" customWidth="1"/>
    <col min="7435" max="7435" width="13.7109375" style="2" bestFit="1" customWidth="1"/>
    <col min="7436" max="7680" width="11.42578125" style="2"/>
    <col min="7681" max="7681" width="20.5703125" style="2" customWidth="1"/>
    <col min="7682" max="7682" width="11.42578125" style="2"/>
    <col min="7683" max="7683" width="6.42578125" style="2" customWidth="1"/>
    <col min="7684" max="7684" width="13.85546875" style="2" bestFit="1" customWidth="1"/>
    <col min="7685" max="7685" width="13.7109375" style="2" customWidth="1"/>
    <col min="7686" max="7686" width="1.42578125" style="2" customWidth="1"/>
    <col min="7687" max="7687" width="24.42578125" style="2" customWidth="1"/>
    <col min="7688" max="7688" width="12.85546875" style="2" bestFit="1" customWidth="1"/>
    <col min="7689" max="7689" width="12.5703125" style="2" customWidth="1"/>
    <col min="7690" max="7690" width="10" style="2" customWidth="1"/>
    <col min="7691" max="7691" width="13.7109375" style="2" bestFit="1" customWidth="1"/>
    <col min="7692" max="7936" width="11.42578125" style="2"/>
    <col min="7937" max="7937" width="20.5703125" style="2" customWidth="1"/>
    <col min="7938" max="7938" width="11.42578125" style="2"/>
    <col min="7939" max="7939" width="6.42578125" style="2" customWidth="1"/>
    <col min="7940" max="7940" width="13.85546875" style="2" bestFit="1" customWidth="1"/>
    <col min="7941" max="7941" width="13.7109375" style="2" customWidth="1"/>
    <col min="7942" max="7942" width="1.42578125" style="2" customWidth="1"/>
    <col min="7943" max="7943" width="24.42578125" style="2" customWidth="1"/>
    <col min="7944" max="7944" width="12.85546875" style="2" bestFit="1" customWidth="1"/>
    <col min="7945" max="7945" width="12.5703125" style="2" customWidth="1"/>
    <col min="7946" max="7946" width="10" style="2" customWidth="1"/>
    <col min="7947" max="7947" width="13.7109375" style="2" bestFit="1" customWidth="1"/>
    <col min="7948" max="8192" width="11.42578125" style="2"/>
    <col min="8193" max="8193" width="20.5703125" style="2" customWidth="1"/>
    <col min="8194" max="8194" width="11.42578125" style="2"/>
    <col min="8195" max="8195" width="6.42578125" style="2" customWidth="1"/>
    <col min="8196" max="8196" width="13.85546875" style="2" bestFit="1" customWidth="1"/>
    <col min="8197" max="8197" width="13.7109375" style="2" customWidth="1"/>
    <col min="8198" max="8198" width="1.42578125" style="2" customWidth="1"/>
    <col min="8199" max="8199" width="24.42578125" style="2" customWidth="1"/>
    <col min="8200" max="8200" width="12.85546875" style="2" bestFit="1" customWidth="1"/>
    <col min="8201" max="8201" width="12.5703125" style="2" customWidth="1"/>
    <col min="8202" max="8202" width="10" style="2" customWidth="1"/>
    <col min="8203" max="8203" width="13.7109375" style="2" bestFit="1" customWidth="1"/>
    <col min="8204" max="8448" width="11.42578125" style="2"/>
    <col min="8449" max="8449" width="20.5703125" style="2" customWidth="1"/>
    <col min="8450" max="8450" width="11.42578125" style="2"/>
    <col min="8451" max="8451" width="6.42578125" style="2" customWidth="1"/>
    <col min="8452" max="8452" width="13.85546875" style="2" bestFit="1" customWidth="1"/>
    <col min="8453" max="8453" width="13.7109375" style="2" customWidth="1"/>
    <col min="8454" max="8454" width="1.42578125" style="2" customWidth="1"/>
    <col min="8455" max="8455" width="24.42578125" style="2" customWidth="1"/>
    <col min="8456" max="8456" width="12.85546875" style="2" bestFit="1" customWidth="1"/>
    <col min="8457" max="8457" width="12.5703125" style="2" customWidth="1"/>
    <col min="8458" max="8458" width="10" style="2" customWidth="1"/>
    <col min="8459" max="8459" width="13.7109375" style="2" bestFit="1" customWidth="1"/>
    <col min="8460" max="8704" width="11.42578125" style="2"/>
    <col min="8705" max="8705" width="20.5703125" style="2" customWidth="1"/>
    <col min="8706" max="8706" width="11.42578125" style="2"/>
    <col min="8707" max="8707" width="6.42578125" style="2" customWidth="1"/>
    <col min="8708" max="8708" width="13.85546875" style="2" bestFit="1" customWidth="1"/>
    <col min="8709" max="8709" width="13.7109375" style="2" customWidth="1"/>
    <col min="8710" max="8710" width="1.42578125" style="2" customWidth="1"/>
    <col min="8711" max="8711" width="24.42578125" style="2" customWidth="1"/>
    <col min="8712" max="8712" width="12.85546875" style="2" bestFit="1" customWidth="1"/>
    <col min="8713" max="8713" width="12.5703125" style="2" customWidth="1"/>
    <col min="8714" max="8714" width="10" style="2" customWidth="1"/>
    <col min="8715" max="8715" width="13.7109375" style="2" bestFit="1" customWidth="1"/>
    <col min="8716" max="8960" width="11.42578125" style="2"/>
    <col min="8961" max="8961" width="20.5703125" style="2" customWidth="1"/>
    <col min="8962" max="8962" width="11.42578125" style="2"/>
    <col min="8963" max="8963" width="6.42578125" style="2" customWidth="1"/>
    <col min="8964" max="8964" width="13.85546875" style="2" bestFit="1" customWidth="1"/>
    <col min="8965" max="8965" width="13.7109375" style="2" customWidth="1"/>
    <col min="8966" max="8966" width="1.42578125" style="2" customWidth="1"/>
    <col min="8967" max="8967" width="24.42578125" style="2" customWidth="1"/>
    <col min="8968" max="8968" width="12.85546875" style="2" bestFit="1" customWidth="1"/>
    <col min="8969" max="8969" width="12.5703125" style="2" customWidth="1"/>
    <col min="8970" max="8970" width="10" style="2" customWidth="1"/>
    <col min="8971" max="8971" width="13.7109375" style="2" bestFit="1" customWidth="1"/>
    <col min="8972" max="9216" width="11.42578125" style="2"/>
    <col min="9217" max="9217" width="20.5703125" style="2" customWidth="1"/>
    <col min="9218" max="9218" width="11.42578125" style="2"/>
    <col min="9219" max="9219" width="6.42578125" style="2" customWidth="1"/>
    <col min="9220" max="9220" width="13.85546875" style="2" bestFit="1" customWidth="1"/>
    <col min="9221" max="9221" width="13.7109375" style="2" customWidth="1"/>
    <col min="9222" max="9222" width="1.42578125" style="2" customWidth="1"/>
    <col min="9223" max="9223" width="24.42578125" style="2" customWidth="1"/>
    <col min="9224" max="9224" width="12.85546875" style="2" bestFit="1" customWidth="1"/>
    <col min="9225" max="9225" width="12.5703125" style="2" customWidth="1"/>
    <col min="9226" max="9226" width="10" style="2" customWidth="1"/>
    <col min="9227" max="9227" width="13.7109375" style="2" bestFit="1" customWidth="1"/>
    <col min="9228" max="9472" width="11.42578125" style="2"/>
    <col min="9473" max="9473" width="20.5703125" style="2" customWidth="1"/>
    <col min="9474" max="9474" width="11.42578125" style="2"/>
    <col min="9475" max="9475" width="6.42578125" style="2" customWidth="1"/>
    <col min="9476" max="9476" width="13.85546875" style="2" bestFit="1" customWidth="1"/>
    <col min="9477" max="9477" width="13.7109375" style="2" customWidth="1"/>
    <col min="9478" max="9478" width="1.42578125" style="2" customWidth="1"/>
    <col min="9479" max="9479" width="24.42578125" style="2" customWidth="1"/>
    <col min="9480" max="9480" width="12.85546875" style="2" bestFit="1" customWidth="1"/>
    <col min="9481" max="9481" width="12.5703125" style="2" customWidth="1"/>
    <col min="9482" max="9482" width="10" style="2" customWidth="1"/>
    <col min="9483" max="9483" width="13.7109375" style="2" bestFit="1" customWidth="1"/>
    <col min="9484" max="9728" width="11.42578125" style="2"/>
    <col min="9729" max="9729" width="20.5703125" style="2" customWidth="1"/>
    <col min="9730" max="9730" width="11.42578125" style="2"/>
    <col min="9731" max="9731" width="6.42578125" style="2" customWidth="1"/>
    <col min="9732" max="9732" width="13.85546875" style="2" bestFit="1" customWidth="1"/>
    <col min="9733" max="9733" width="13.7109375" style="2" customWidth="1"/>
    <col min="9734" max="9734" width="1.42578125" style="2" customWidth="1"/>
    <col min="9735" max="9735" width="24.42578125" style="2" customWidth="1"/>
    <col min="9736" max="9736" width="12.85546875" style="2" bestFit="1" customWidth="1"/>
    <col min="9737" max="9737" width="12.5703125" style="2" customWidth="1"/>
    <col min="9738" max="9738" width="10" style="2" customWidth="1"/>
    <col min="9739" max="9739" width="13.7109375" style="2" bestFit="1" customWidth="1"/>
    <col min="9740" max="9984" width="11.42578125" style="2"/>
    <col min="9985" max="9985" width="20.5703125" style="2" customWidth="1"/>
    <col min="9986" max="9986" width="11.42578125" style="2"/>
    <col min="9987" max="9987" width="6.42578125" style="2" customWidth="1"/>
    <col min="9988" max="9988" width="13.85546875" style="2" bestFit="1" customWidth="1"/>
    <col min="9989" max="9989" width="13.7109375" style="2" customWidth="1"/>
    <col min="9990" max="9990" width="1.42578125" style="2" customWidth="1"/>
    <col min="9991" max="9991" width="24.42578125" style="2" customWidth="1"/>
    <col min="9992" max="9992" width="12.85546875" style="2" bestFit="1" customWidth="1"/>
    <col min="9993" max="9993" width="12.5703125" style="2" customWidth="1"/>
    <col min="9994" max="9994" width="10" style="2" customWidth="1"/>
    <col min="9995" max="9995" width="13.7109375" style="2" bestFit="1" customWidth="1"/>
    <col min="9996" max="10240" width="11.42578125" style="2"/>
    <col min="10241" max="10241" width="20.5703125" style="2" customWidth="1"/>
    <col min="10242" max="10242" width="11.42578125" style="2"/>
    <col min="10243" max="10243" width="6.42578125" style="2" customWidth="1"/>
    <col min="10244" max="10244" width="13.85546875" style="2" bestFit="1" customWidth="1"/>
    <col min="10245" max="10245" width="13.7109375" style="2" customWidth="1"/>
    <col min="10246" max="10246" width="1.42578125" style="2" customWidth="1"/>
    <col min="10247" max="10247" width="24.42578125" style="2" customWidth="1"/>
    <col min="10248" max="10248" width="12.85546875" style="2" bestFit="1" customWidth="1"/>
    <col min="10249" max="10249" width="12.5703125" style="2" customWidth="1"/>
    <col min="10250" max="10250" width="10" style="2" customWidth="1"/>
    <col min="10251" max="10251" width="13.7109375" style="2" bestFit="1" customWidth="1"/>
    <col min="10252" max="10496" width="11.42578125" style="2"/>
    <col min="10497" max="10497" width="20.5703125" style="2" customWidth="1"/>
    <col min="10498" max="10498" width="11.42578125" style="2"/>
    <col min="10499" max="10499" width="6.42578125" style="2" customWidth="1"/>
    <col min="10500" max="10500" width="13.85546875" style="2" bestFit="1" customWidth="1"/>
    <col min="10501" max="10501" width="13.7109375" style="2" customWidth="1"/>
    <col min="10502" max="10502" width="1.42578125" style="2" customWidth="1"/>
    <col min="10503" max="10503" width="24.42578125" style="2" customWidth="1"/>
    <col min="10504" max="10504" width="12.85546875" style="2" bestFit="1" customWidth="1"/>
    <col min="10505" max="10505" width="12.5703125" style="2" customWidth="1"/>
    <col min="10506" max="10506" width="10" style="2" customWidth="1"/>
    <col min="10507" max="10507" width="13.7109375" style="2" bestFit="1" customWidth="1"/>
    <col min="10508" max="10752" width="11.42578125" style="2"/>
    <col min="10753" max="10753" width="20.5703125" style="2" customWidth="1"/>
    <col min="10754" max="10754" width="11.42578125" style="2"/>
    <col min="10755" max="10755" width="6.42578125" style="2" customWidth="1"/>
    <col min="10756" max="10756" width="13.85546875" style="2" bestFit="1" customWidth="1"/>
    <col min="10757" max="10757" width="13.7109375" style="2" customWidth="1"/>
    <col min="10758" max="10758" width="1.42578125" style="2" customWidth="1"/>
    <col min="10759" max="10759" width="24.42578125" style="2" customWidth="1"/>
    <col min="10760" max="10760" width="12.85546875" style="2" bestFit="1" customWidth="1"/>
    <col min="10761" max="10761" width="12.5703125" style="2" customWidth="1"/>
    <col min="10762" max="10762" width="10" style="2" customWidth="1"/>
    <col min="10763" max="10763" width="13.7109375" style="2" bestFit="1" customWidth="1"/>
    <col min="10764" max="11008" width="11.42578125" style="2"/>
    <col min="11009" max="11009" width="20.5703125" style="2" customWidth="1"/>
    <col min="11010" max="11010" width="11.42578125" style="2"/>
    <col min="11011" max="11011" width="6.42578125" style="2" customWidth="1"/>
    <col min="11012" max="11012" width="13.85546875" style="2" bestFit="1" customWidth="1"/>
    <col min="11013" max="11013" width="13.7109375" style="2" customWidth="1"/>
    <col min="11014" max="11014" width="1.42578125" style="2" customWidth="1"/>
    <col min="11015" max="11015" width="24.42578125" style="2" customWidth="1"/>
    <col min="11016" max="11016" width="12.85546875" style="2" bestFit="1" customWidth="1"/>
    <col min="11017" max="11017" width="12.5703125" style="2" customWidth="1"/>
    <col min="11018" max="11018" width="10" style="2" customWidth="1"/>
    <col min="11019" max="11019" width="13.7109375" style="2" bestFit="1" customWidth="1"/>
    <col min="11020" max="11264" width="11.42578125" style="2"/>
    <col min="11265" max="11265" width="20.5703125" style="2" customWidth="1"/>
    <col min="11266" max="11266" width="11.42578125" style="2"/>
    <col min="11267" max="11267" width="6.42578125" style="2" customWidth="1"/>
    <col min="11268" max="11268" width="13.85546875" style="2" bestFit="1" customWidth="1"/>
    <col min="11269" max="11269" width="13.7109375" style="2" customWidth="1"/>
    <col min="11270" max="11270" width="1.42578125" style="2" customWidth="1"/>
    <col min="11271" max="11271" width="24.42578125" style="2" customWidth="1"/>
    <col min="11272" max="11272" width="12.85546875" style="2" bestFit="1" customWidth="1"/>
    <col min="11273" max="11273" width="12.5703125" style="2" customWidth="1"/>
    <col min="11274" max="11274" width="10" style="2" customWidth="1"/>
    <col min="11275" max="11275" width="13.7109375" style="2" bestFit="1" customWidth="1"/>
    <col min="11276" max="11520" width="11.42578125" style="2"/>
    <col min="11521" max="11521" width="20.5703125" style="2" customWidth="1"/>
    <col min="11522" max="11522" width="11.42578125" style="2"/>
    <col min="11523" max="11523" width="6.42578125" style="2" customWidth="1"/>
    <col min="11524" max="11524" width="13.85546875" style="2" bestFit="1" customWidth="1"/>
    <col min="11525" max="11525" width="13.7109375" style="2" customWidth="1"/>
    <col min="11526" max="11526" width="1.42578125" style="2" customWidth="1"/>
    <col min="11527" max="11527" width="24.42578125" style="2" customWidth="1"/>
    <col min="11528" max="11528" width="12.85546875" style="2" bestFit="1" customWidth="1"/>
    <col min="11529" max="11529" width="12.5703125" style="2" customWidth="1"/>
    <col min="11530" max="11530" width="10" style="2" customWidth="1"/>
    <col min="11531" max="11531" width="13.7109375" style="2" bestFit="1" customWidth="1"/>
    <col min="11532" max="11776" width="11.42578125" style="2"/>
    <col min="11777" max="11777" width="20.5703125" style="2" customWidth="1"/>
    <col min="11778" max="11778" width="11.42578125" style="2"/>
    <col min="11779" max="11779" width="6.42578125" style="2" customWidth="1"/>
    <col min="11780" max="11780" width="13.85546875" style="2" bestFit="1" customWidth="1"/>
    <col min="11781" max="11781" width="13.7109375" style="2" customWidth="1"/>
    <col min="11782" max="11782" width="1.42578125" style="2" customWidth="1"/>
    <col min="11783" max="11783" width="24.42578125" style="2" customWidth="1"/>
    <col min="11784" max="11784" width="12.85546875" style="2" bestFit="1" customWidth="1"/>
    <col min="11785" max="11785" width="12.5703125" style="2" customWidth="1"/>
    <col min="11786" max="11786" width="10" style="2" customWidth="1"/>
    <col min="11787" max="11787" width="13.7109375" style="2" bestFit="1" customWidth="1"/>
    <col min="11788" max="12032" width="11.42578125" style="2"/>
    <col min="12033" max="12033" width="20.5703125" style="2" customWidth="1"/>
    <col min="12034" max="12034" width="11.42578125" style="2"/>
    <col min="12035" max="12035" width="6.42578125" style="2" customWidth="1"/>
    <col min="12036" max="12036" width="13.85546875" style="2" bestFit="1" customWidth="1"/>
    <col min="12037" max="12037" width="13.7109375" style="2" customWidth="1"/>
    <col min="12038" max="12038" width="1.42578125" style="2" customWidth="1"/>
    <col min="12039" max="12039" width="24.42578125" style="2" customWidth="1"/>
    <col min="12040" max="12040" width="12.85546875" style="2" bestFit="1" customWidth="1"/>
    <col min="12041" max="12041" width="12.5703125" style="2" customWidth="1"/>
    <col min="12042" max="12042" width="10" style="2" customWidth="1"/>
    <col min="12043" max="12043" width="13.7109375" style="2" bestFit="1" customWidth="1"/>
    <col min="12044" max="12288" width="11.42578125" style="2"/>
    <col min="12289" max="12289" width="20.5703125" style="2" customWidth="1"/>
    <col min="12290" max="12290" width="11.42578125" style="2"/>
    <col min="12291" max="12291" width="6.42578125" style="2" customWidth="1"/>
    <col min="12292" max="12292" width="13.85546875" style="2" bestFit="1" customWidth="1"/>
    <col min="12293" max="12293" width="13.7109375" style="2" customWidth="1"/>
    <col min="12294" max="12294" width="1.42578125" style="2" customWidth="1"/>
    <col min="12295" max="12295" width="24.42578125" style="2" customWidth="1"/>
    <col min="12296" max="12296" width="12.85546875" style="2" bestFit="1" customWidth="1"/>
    <col min="12297" max="12297" width="12.5703125" style="2" customWidth="1"/>
    <col min="12298" max="12298" width="10" style="2" customWidth="1"/>
    <col min="12299" max="12299" width="13.7109375" style="2" bestFit="1" customWidth="1"/>
    <col min="12300" max="12544" width="11.42578125" style="2"/>
    <col min="12545" max="12545" width="20.5703125" style="2" customWidth="1"/>
    <col min="12546" max="12546" width="11.42578125" style="2"/>
    <col min="12547" max="12547" width="6.42578125" style="2" customWidth="1"/>
    <col min="12548" max="12548" width="13.85546875" style="2" bestFit="1" customWidth="1"/>
    <col min="12549" max="12549" width="13.7109375" style="2" customWidth="1"/>
    <col min="12550" max="12550" width="1.42578125" style="2" customWidth="1"/>
    <col min="12551" max="12551" width="24.42578125" style="2" customWidth="1"/>
    <col min="12552" max="12552" width="12.85546875" style="2" bestFit="1" customWidth="1"/>
    <col min="12553" max="12553" width="12.5703125" style="2" customWidth="1"/>
    <col min="12554" max="12554" width="10" style="2" customWidth="1"/>
    <col min="12555" max="12555" width="13.7109375" style="2" bestFit="1" customWidth="1"/>
    <col min="12556" max="12800" width="11.42578125" style="2"/>
    <col min="12801" max="12801" width="20.5703125" style="2" customWidth="1"/>
    <col min="12802" max="12802" width="11.42578125" style="2"/>
    <col min="12803" max="12803" width="6.42578125" style="2" customWidth="1"/>
    <col min="12804" max="12804" width="13.85546875" style="2" bestFit="1" customWidth="1"/>
    <col min="12805" max="12805" width="13.7109375" style="2" customWidth="1"/>
    <col min="12806" max="12806" width="1.42578125" style="2" customWidth="1"/>
    <col min="12807" max="12807" width="24.42578125" style="2" customWidth="1"/>
    <col min="12808" max="12808" width="12.85546875" style="2" bestFit="1" customWidth="1"/>
    <col min="12809" max="12809" width="12.5703125" style="2" customWidth="1"/>
    <col min="12810" max="12810" width="10" style="2" customWidth="1"/>
    <col min="12811" max="12811" width="13.7109375" style="2" bestFit="1" customWidth="1"/>
    <col min="12812" max="13056" width="11.42578125" style="2"/>
    <col min="13057" max="13057" width="20.5703125" style="2" customWidth="1"/>
    <col min="13058" max="13058" width="11.42578125" style="2"/>
    <col min="13059" max="13059" width="6.42578125" style="2" customWidth="1"/>
    <col min="13060" max="13060" width="13.85546875" style="2" bestFit="1" customWidth="1"/>
    <col min="13061" max="13061" width="13.7109375" style="2" customWidth="1"/>
    <col min="13062" max="13062" width="1.42578125" style="2" customWidth="1"/>
    <col min="13063" max="13063" width="24.42578125" style="2" customWidth="1"/>
    <col min="13064" max="13064" width="12.85546875" style="2" bestFit="1" customWidth="1"/>
    <col min="13065" max="13065" width="12.5703125" style="2" customWidth="1"/>
    <col min="13066" max="13066" width="10" style="2" customWidth="1"/>
    <col min="13067" max="13067" width="13.7109375" style="2" bestFit="1" customWidth="1"/>
    <col min="13068" max="13312" width="11.42578125" style="2"/>
    <col min="13313" max="13313" width="20.5703125" style="2" customWidth="1"/>
    <col min="13314" max="13314" width="11.42578125" style="2"/>
    <col min="13315" max="13315" width="6.42578125" style="2" customWidth="1"/>
    <col min="13316" max="13316" width="13.85546875" style="2" bestFit="1" customWidth="1"/>
    <col min="13317" max="13317" width="13.7109375" style="2" customWidth="1"/>
    <col min="13318" max="13318" width="1.42578125" style="2" customWidth="1"/>
    <col min="13319" max="13319" width="24.42578125" style="2" customWidth="1"/>
    <col min="13320" max="13320" width="12.85546875" style="2" bestFit="1" customWidth="1"/>
    <col min="13321" max="13321" width="12.5703125" style="2" customWidth="1"/>
    <col min="13322" max="13322" width="10" style="2" customWidth="1"/>
    <col min="13323" max="13323" width="13.7109375" style="2" bestFit="1" customWidth="1"/>
    <col min="13324" max="13568" width="11.42578125" style="2"/>
    <col min="13569" max="13569" width="20.5703125" style="2" customWidth="1"/>
    <col min="13570" max="13570" width="11.42578125" style="2"/>
    <col min="13571" max="13571" width="6.42578125" style="2" customWidth="1"/>
    <col min="13572" max="13572" width="13.85546875" style="2" bestFit="1" customWidth="1"/>
    <col min="13573" max="13573" width="13.7109375" style="2" customWidth="1"/>
    <col min="13574" max="13574" width="1.42578125" style="2" customWidth="1"/>
    <col min="13575" max="13575" width="24.42578125" style="2" customWidth="1"/>
    <col min="13576" max="13576" width="12.85546875" style="2" bestFit="1" customWidth="1"/>
    <col min="13577" max="13577" width="12.5703125" style="2" customWidth="1"/>
    <col min="13578" max="13578" width="10" style="2" customWidth="1"/>
    <col min="13579" max="13579" width="13.7109375" style="2" bestFit="1" customWidth="1"/>
    <col min="13580" max="13824" width="11.42578125" style="2"/>
    <col min="13825" max="13825" width="20.5703125" style="2" customWidth="1"/>
    <col min="13826" max="13826" width="11.42578125" style="2"/>
    <col min="13827" max="13827" width="6.42578125" style="2" customWidth="1"/>
    <col min="13828" max="13828" width="13.85546875" style="2" bestFit="1" customWidth="1"/>
    <col min="13829" max="13829" width="13.7109375" style="2" customWidth="1"/>
    <col min="13830" max="13830" width="1.42578125" style="2" customWidth="1"/>
    <col min="13831" max="13831" width="24.42578125" style="2" customWidth="1"/>
    <col min="13832" max="13832" width="12.85546875" style="2" bestFit="1" customWidth="1"/>
    <col min="13833" max="13833" width="12.5703125" style="2" customWidth="1"/>
    <col min="13834" max="13834" width="10" style="2" customWidth="1"/>
    <col min="13835" max="13835" width="13.7109375" style="2" bestFit="1" customWidth="1"/>
    <col min="13836" max="14080" width="11.42578125" style="2"/>
    <col min="14081" max="14081" width="20.5703125" style="2" customWidth="1"/>
    <col min="14082" max="14082" width="11.42578125" style="2"/>
    <col min="14083" max="14083" width="6.42578125" style="2" customWidth="1"/>
    <col min="14084" max="14084" width="13.85546875" style="2" bestFit="1" customWidth="1"/>
    <col min="14085" max="14085" width="13.7109375" style="2" customWidth="1"/>
    <col min="14086" max="14086" width="1.42578125" style="2" customWidth="1"/>
    <col min="14087" max="14087" width="24.42578125" style="2" customWidth="1"/>
    <col min="14088" max="14088" width="12.85546875" style="2" bestFit="1" customWidth="1"/>
    <col min="14089" max="14089" width="12.5703125" style="2" customWidth="1"/>
    <col min="14090" max="14090" width="10" style="2" customWidth="1"/>
    <col min="14091" max="14091" width="13.7109375" style="2" bestFit="1" customWidth="1"/>
    <col min="14092" max="14336" width="11.42578125" style="2"/>
    <col min="14337" max="14337" width="20.5703125" style="2" customWidth="1"/>
    <col min="14338" max="14338" width="11.42578125" style="2"/>
    <col min="14339" max="14339" width="6.42578125" style="2" customWidth="1"/>
    <col min="14340" max="14340" width="13.85546875" style="2" bestFit="1" customWidth="1"/>
    <col min="14341" max="14341" width="13.7109375" style="2" customWidth="1"/>
    <col min="14342" max="14342" width="1.42578125" style="2" customWidth="1"/>
    <col min="14343" max="14343" width="24.42578125" style="2" customWidth="1"/>
    <col min="14344" max="14344" width="12.85546875" style="2" bestFit="1" customWidth="1"/>
    <col min="14345" max="14345" width="12.5703125" style="2" customWidth="1"/>
    <col min="14346" max="14346" width="10" style="2" customWidth="1"/>
    <col min="14347" max="14347" width="13.7109375" style="2" bestFit="1" customWidth="1"/>
    <col min="14348" max="14592" width="11.42578125" style="2"/>
    <col min="14593" max="14593" width="20.5703125" style="2" customWidth="1"/>
    <col min="14594" max="14594" width="11.42578125" style="2"/>
    <col min="14595" max="14595" width="6.42578125" style="2" customWidth="1"/>
    <col min="14596" max="14596" width="13.85546875" style="2" bestFit="1" customWidth="1"/>
    <col min="14597" max="14597" width="13.7109375" style="2" customWidth="1"/>
    <col min="14598" max="14598" width="1.42578125" style="2" customWidth="1"/>
    <col min="14599" max="14599" width="24.42578125" style="2" customWidth="1"/>
    <col min="14600" max="14600" width="12.85546875" style="2" bestFit="1" customWidth="1"/>
    <col min="14601" max="14601" width="12.5703125" style="2" customWidth="1"/>
    <col min="14602" max="14602" width="10" style="2" customWidth="1"/>
    <col min="14603" max="14603" width="13.7109375" style="2" bestFit="1" customWidth="1"/>
    <col min="14604" max="14848" width="11.42578125" style="2"/>
    <col min="14849" max="14849" width="20.5703125" style="2" customWidth="1"/>
    <col min="14850" max="14850" width="11.42578125" style="2"/>
    <col min="14851" max="14851" width="6.42578125" style="2" customWidth="1"/>
    <col min="14852" max="14852" width="13.85546875" style="2" bestFit="1" customWidth="1"/>
    <col min="14853" max="14853" width="13.7109375" style="2" customWidth="1"/>
    <col min="14854" max="14854" width="1.42578125" style="2" customWidth="1"/>
    <col min="14855" max="14855" width="24.42578125" style="2" customWidth="1"/>
    <col min="14856" max="14856" width="12.85546875" style="2" bestFit="1" customWidth="1"/>
    <col min="14857" max="14857" width="12.5703125" style="2" customWidth="1"/>
    <col min="14858" max="14858" width="10" style="2" customWidth="1"/>
    <col min="14859" max="14859" width="13.7109375" style="2" bestFit="1" customWidth="1"/>
    <col min="14860" max="15104" width="11.42578125" style="2"/>
    <col min="15105" max="15105" width="20.5703125" style="2" customWidth="1"/>
    <col min="15106" max="15106" width="11.42578125" style="2"/>
    <col min="15107" max="15107" width="6.42578125" style="2" customWidth="1"/>
    <col min="15108" max="15108" width="13.85546875" style="2" bestFit="1" customWidth="1"/>
    <col min="15109" max="15109" width="13.7109375" style="2" customWidth="1"/>
    <col min="15110" max="15110" width="1.42578125" style="2" customWidth="1"/>
    <col min="15111" max="15111" width="24.42578125" style="2" customWidth="1"/>
    <col min="15112" max="15112" width="12.85546875" style="2" bestFit="1" customWidth="1"/>
    <col min="15113" max="15113" width="12.5703125" style="2" customWidth="1"/>
    <col min="15114" max="15114" width="10" style="2" customWidth="1"/>
    <col min="15115" max="15115" width="13.7109375" style="2" bestFit="1" customWidth="1"/>
    <col min="15116" max="15360" width="11.42578125" style="2"/>
    <col min="15361" max="15361" width="20.5703125" style="2" customWidth="1"/>
    <col min="15362" max="15362" width="11.42578125" style="2"/>
    <col min="15363" max="15363" width="6.42578125" style="2" customWidth="1"/>
    <col min="15364" max="15364" width="13.85546875" style="2" bestFit="1" customWidth="1"/>
    <col min="15365" max="15365" width="13.7109375" style="2" customWidth="1"/>
    <col min="15366" max="15366" width="1.42578125" style="2" customWidth="1"/>
    <col min="15367" max="15367" width="24.42578125" style="2" customWidth="1"/>
    <col min="15368" max="15368" width="12.85546875" style="2" bestFit="1" customWidth="1"/>
    <col min="15369" max="15369" width="12.5703125" style="2" customWidth="1"/>
    <col min="15370" max="15370" width="10" style="2" customWidth="1"/>
    <col min="15371" max="15371" width="13.7109375" style="2" bestFit="1" customWidth="1"/>
    <col min="15372" max="15616" width="11.42578125" style="2"/>
    <col min="15617" max="15617" width="20.5703125" style="2" customWidth="1"/>
    <col min="15618" max="15618" width="11.42578125" style="2"/>
    <col min="15619" max="15619" width="6.42578125" style="2" customWidth="1"/>
    <col min="15620" max="15620" width="13.85546875" style="2" bestFit="1" customWidth="1"/>
    <col min="15621" max="15621" width="13.7109375" style="2" customWidth="1"/>
    <col min="15622" max="15622" width="1.42578125" style="2" customWidth="1"/>
    <col min="15623" max="15623" width="24.42578125" style="2" customWidth="1"/>
    <col min="15624" max="15624" width="12.85546875" style="2" bestFit="1" customWidth="1"/>
    <col min="15625" max="15625" width="12.5703125" style="2" customWidth="1"/>
    <col min="15626" max="15626" width="10" style="2" customWidth="1"/>
    <col min="15627" max="15627" width="13.7109375" style="2" bestFit="1" customWidth="1"/>
    <col min="15628" max="15872" width="11.42578125" style="2"/>
    <col min="15873" max="15873" width="20.5703125" style="2" customWidth="1"/>
    <col min="15874" max="15874" width="11.42578125" style="2"/>
    <col min="15875" max="15875" width="6.42578125" style="2" customWidth="1"/>
    <col min="15876" max="15876" width="13.85546875" style="2" bestFit="1" customWidth="1"/>
    <col min="15877" max="15877" width="13.7109375" style="2" customWidth="1"/>
    <col min="15878" max="15878" width="1.42578125" style="2" customWidth="1"/>
    <col min="15879" max="15879" width="24.42578125" style="2" customWidth="1"/>
    <col min="15880" max="15880" width="12.85546875" style="2" bestFit="1" customWidth="1"/>
    <col min="15881" max="15881" width="12.5703125" style="2" customWidth="1"/>
    <col min="15882" max="15882" width="10" style="2" customWidth="1"/>
    <col min="15883" max="15883" width="13.7109375" style="2" bestFit="1" customWidth="1"/>
    <col min="15884" max="16128" width="11.42578125" style="2"/>
    <col min="16129" max="16129" width="20.5703125" style="2" customWidth="1"/>
    <col min="16130" max="16130" width="11.42578125" style="2"/>
    <col min="16131" max="16131" width="6.42578125" style="2" customWidth="1"/>
    <col min="16132" max="16132" width="13.85546875" style="2" bestFit="1" customWidth="1"/>
    <col min="16133" max="16133" width="13.7109375" style="2" customWidth="1"/>
    <col min="16134" max="16134" width="1.42578125" style="2" customWidth="1"/>
    <col min="16135" max="16135" width="24.42578125" style="2" customWidth="1"/>
    <col min="16136" max="16136" width="12.85546875" style="2" bestFit="1" customWidth="1"/>
    <col min="16137" max="16137" width="12.5703125" style="2" customWidth="1"/>
    <col min="16138" max="16138" width="10" style="2" customWidth="1"/>
    <col min="16139" max="16139" width="13.7109375" style="2" bestFit="1" customWidth="1"/>
    <col min="16140" max="16384" width="11.42578125" style="2"/>
  </cols>
  <sheetData>
    <row r="1" spans="1:11">
      <c r="A1" s="2" t="s">
        <v>0</v>
      </c>
      <c r="J1" s="2" t="s">
        <v>78</v>
      </c>
      <c r="K1" s="2">
        <v>2022</v>
      </c>
    </row>
    <row r="2" spans="1:11">
      <c r="A2" s="2" t="s">
        <v>2</v>
      </c>
      <c r="D2" s="24">
        <v>44742</v>
      </c>
    </row>
    <row r="3" spans="1:11" ht="6" customHeight="1"/>
    <row r="4" spans="1:11">
      <c r="A4" s="25" t="s">
        <v>3</v>
      </c>
      <c r="D4" s="3">
        <v>44713</v>
      </c>
      <c r="E4" s="5">
        <v>82659714.900000006</v>
      </c>
      <c r="G4" s="25" t="s">
        <v>4</v>
      </c>
    </row>
    <row r="5" spans="1:11" ht="4.5" customHeight="1">
      <c r="C5" s="24"/>
      <c r="D5" s="7"/>
      <c r="E5" s="7"/>
    </row>
    <row r="6" spans="1:11">
      <c r="A6" s="25" t="s">
        <v>5</v>
      </c>
    </row>
    <row r="7" spans="1:11">
      <c r="A7" s="25" t="s">
        <v>6</v>
      </c>
    </row>
    <row r="8" spans="1:11" ht="12.2" customHeight="1">
      <c r="A8" s="26" t="s">
        <v>7</v>
      </c>
      <c r="B8" s="26"/>
      <c r="C8" s="26"/>
      <c r="D8" s="27">
        <v>78462.12</v>
      </c>
      <c r="E8" s="26"/>
      <c r="F8" s="26"/>
      <c r="G8" s="26"/>
      <c r="H8" s="26"/>
      <c r="I8" s="26"/>
      <c r="J8" s="28"/>
      <c r="K8" s="26"/>
    </row>
    <row r="9" spans="1:11" ht="12.2" customHeight="1">
      <c r="A9" s="26" t="s">
        <v>8</v>
      </c>
      <c r="B9" s="26"/>
      <c r="C9" s="26"/>
      <c r="D9" s="27">
        <v>591267.47</v>
      </c>
      <c r="E9" s="26"/>
      <c r="F9" s="26"/>
      <c r="G9" s="26" t="s">
        <v>9</v>
      </c>
      <c r="H9" s="26"/>
      <c r="I9" s="28">
        <v>12093951.08</v>
      </c>
      <c r="J9" s="28"/>
      <c r="K9" s="26"/>
    </row>
    <row r="10" spans="1:11" ht="12.2" customHeight="1">
      <c r="A10" s="26" t="s">
        <v>10</v>
      </c>
      <c r="B10" s="26"/>
      <c r="C10" s="26"/>
      <c r="D10" s="27">
        <v>0</v>
      </c>
      <c r="E10" s="26"/>
      <c r="F10" s="26"/>
      <c r="G10" s="26" t="s">
        <v>11</v>
      </c>
      <c r="H10" s="26"/>
      <c r="I10" s="28">
        <v>9138491.5600000005</v>
      </c>
      <c r="J10" s="28"/>
      <c r="K10" s="26"/>
    </row>
    <row r="11" spans="1:11" ht="12.2" customHeight="1">
      <c r="A11" s="26" t="s">
        <v>12</v>
      </c>
      <c r="B11" s="26"/>
      <c r="C11" s="26"/>
      <c r="D11" s="27">
        <v>44600</v>
      </c>
      <c r="E11" s="26"/>
      <c r="F11" s="26"/>
      <c r="G11" s="26" t="s">
        <v>13</v>
      </c>
      <c r="H11" s="26"/>
      <c r="I11" s="28">
        <v>0</v>
      </c>
      <c r="J11" s="26"/>
      <c r="K11" s="26"/>
    </row>
    <row r="12" spans="1:11" ht="12.2" customHeight="1">
      <c r="A12" s="26" t="s">
        <v>14</v>
      </c>
      <c r="B12" s="26"/>
      <c r="C12" s="26"/>
      <c r="D12" s="27">
        <v>0</v>
      </c>
      <c r="E12" s="26"/>
      <c r="F12" s="26"/>
      <c r="G12" s="26" t="s">
        <v>15</v>
      </c>
      <c r="H12" s="26"/>
      <c r="I12" s="28">
        <v>912623.2</v>
      </c>
      <c r="J12" s="28"/>
      <c r="K12" s="26"/>
    </row>
    <row r="13" spans="1:11" ht="12.2" customHeight="1">
      <c r="A13" s="26" t="s">
        <v>16</v>
      </c>
      <c r="B13" s="26"/>
      <c r="C13" s="26"/>
      <c r="D13" s="27">
        <v>9000</v>
      </c>
      <c r="E13" s="26"/>
      <c r="F13" s="26"/>
      <c r="G13" s="26" t="s">
        <v>17</v>
      </c>
      <c r="H13" s="26"/>
      <c r="I13" s="28">
        <v>227996.2</v>
      </c>
      <c r="J13" s="26"/>
      <c r="K13" s="26"/>
    </row>
    <row r="14" spans="1:11" ht="12.2" customHeight="1">
      <c r="A14" s="26" t="s">
        <v>18</v>
      </c>
      <c r="B14" s="26"/>
      <c r="C14" s="26"/>
      <c r="D14" s="27">
        <v>0</v>
      </c>
      <c r="E14" s="26"/>
      <c r="F14" s="26"/>
      <c r="G14" s="26" t="s">
        <v>19</v>
      </c>
      <c r="H14" s="26"/>
      <c r="I14" s="28">
        <v>13012867.550000001</v>
      </c>
      <c r="J14" s="28"/>
      <c r="K14" s="26"/>
    </row>
    <row r="15" spans="1:11" ht="12.2" customHeight="1">
      <c r="A15" s="26" t="s">
        <v>20</v>
      </c>
      <c r="B15" s="26"/>
      <c r="C15" s="26"/>
      <c r="D15" s="27">
        <v>818.18</v>
      </c>
      <c r="E15" s="26"/>
      <c r="F15" s="26"/>
      <c r="G15" s="26" t="s">
        <v>21</v>
      </c>
      <c r="H15" s="26"/>
      <c r="I15" s="28">
        <v>0</v>
      </c>
      <c r="J15" s="29"/>
      <c r="K15" s="30"/>
    </row>
    <row r="16" spans="1:11" ht="12.2" customHeight="1">
      <c r="A16" s="26" t="s">
        <v>22</v>
      </c>
      <c r="B16" s="26"/>
      <c r="C16" s="26"/>
      <c r="D16" s="27">
        <v>3500</v>
      </c>
      <c r="E16" s="26"/>
      <c r="F16" s="26"/>
      <c r="G16" s="26" t="s">
        <v>23</v>
      </c>
      <c r="H16" s="26"/>
      <c r="I16" s="31">
        <v>35385929.590000004</v>
      </c>
      <c r="J16" s="32"/>
      <c r="K16" s="31">
        <v>35385929.590000004</v>
      </c>
    </row>
    <row r="17" spans="1:13" ht="12.2" customHeight="1">
      <c r="A17" s="26" t="s">
        <v>24</v>
      </c>
      <c r="B17" s="26"/>
      <c r="C17" s="26"/>
      <c r="D17" s="27">
        <v>44071</v>
      </c>
      <c r="E17" s="26"/>
      <c r="F17" s="26"/>
      <c r="G17" s="33"/>
      <c r="H17" s="26"/>
      <c r="I17" s="26"/>
      <c r="J17" s="26"/>
      <c r="K17" s="26"/>
    </row>
    <row r="18" spans="1:13" ht="12.2" customHeight="1">
      <c r="A18" s="26" t="s">
        <v>25</v>
      </c>
      <c r="B18" s="26"/>
      <c r="C18" s="26"/>
      <c r="D18" s="27">
        <v>74597.38</v>
      </c>
      <c r="E18" s="26"/>
      <c r="F18" s="26"/>
      <c r="G18" s="33" t="s">
        <v>5</v>
      </c>
      <c r="H18" s="34"/>
      <c r="I18" s="26"/>
      <c r="J18" s="26"/>
      <c r="K18" s="26"/>
    </row>
    <row r="19" spans="1:13" ht="12.2" customHeight="1">
      <c r="A19" s="26" t="s">
        <v>27</v>
      </c>
      <c r="B19" s="26"/>
      <c r="C19" s="26"/>
      <c r="D19" s="27">
        <v>313520.31</v>
      </c>
      <c r="E19" s="26"/>
      <c r="F19" s="26"/>
      <c r="G19" s="26" t="s">
        <v>28</v>
      </c>
      <c r="H19" s="26"/>
      <c r="I19" s="26"/>
      <c r="J19" s="26"/>
      <c r="K19" s="28">
        <v>1830300.22</v>
      </c>
    </row>
    <row r="20" spans="1:13" ht="12.2" customHeight="1">
      <c r="A20" s="26" t="s">
        <v>29</v>
      </c>
      <c r="B20" s="26"/>
      <c r="C20" s="26"/>
      <c r="D20" s="27">
        <v>19407.829999999994</v>
      </c>
      <c r="E20" s="26"/>
      <c r="F20" s="26"/>
      <c r="G20" s="26" t="s">
        <v>30</v>
      </c>
      <c r="H20" s="26"/>
      <c r="I20" s="26"/>
      <c r="J20" s="26"/>
      <c r="K20" s="28">
        <v>0</v>
      </c>
    </row>
    <row r="21" spans="1:13" ht="12.2" customHeight="1">
      <c r="A21" s="26" t="s">
        <v>31</v>
      </c>
      <c r="B21" s="26"/>
      <c r="C21" s="26"/>
      <c r="D21" s="27">
        <v>18400</v>
      </c>
      <c r="E21" s="26"/>
      <c r="F21" s="26"/>
      <c r="G21" s="26" t="s">
        <v>32</v>
      </c>
      <c r="H21" s="26"/>
      <c r="I21" s="26"/>
      <c r="J21" s="26"/>
      <c r="K21" s="31">
        <v>37216229.810000002</v>
      </c>
    </row>
    <row r="22" spans="1:13" ht="12.2" customHeight="1">
      <c r="A22" s="26" t="s">
        <v>33</v>
      </c>
      <c r="B22" s="26"/>
      <c r="C22" s="26"/>
      <c r="D22" s="27">
        <v>51100</v>
      </c>
      <c r="E22" s="26"/>
      <c r="F22" s="26"/>
      <c r="G22" s="26"/>
      <c r="H22" s="26"/>
      <c r="I22" s="26"/>
      <c r="J22" s="26"/>
      <c r="K22" s="35"/>
    </row>
    <row r="23" spans="1:13" ht="12.2" customHeight="1">
      <c r="A23" s="26" t="s">
        <v>34</v>
      </c>
      <c r="B23" s="26"/>
      <c r="C23" s="26"/>
      <c r="D23" s="27">
        <v>0</v>
      </c>
      <c r="E23" s="26"/>
      <c r="F23" s="26"/>
      <c r="G23" s="33" t="s">
        <v>36</v>
      </c>
      <c r="H23" s="36" t="s">
        <v>37</v>
      </c>
      <c r="I23" s="36">
        <v>44742</v>
      </c>
      <c r="J23" s="26"/>
      <c r="K23" s="26"/>
    </row>
    <row r="24" spans="1:13" ht="12.2" customHeight="1">
      <c r="A24" s="26" t="s">
        <v>35</v>
      </c>
      <c r="B24" s="26"/>
      <c r="C24" s="26"/>
      <c r="D24" s="27">
        <v>129184.43</v>
      </c>
      <c r="E24" s="26"/>
      <c r="F24" s="26"/>
      <c r="G24" s="26" t="s">
        <v>39</v>
      </c>
      <c r="H24" s="26"/>
      <c r="I24" s="28">
        <v>11027.77</v>
      </c>
      <c r="J24" s="26"/>
      <c r="K24" s="28"/>
      <c r="L24" s="7"/>
    </row>
    <row r="25" spans="1:13" ht="12.2" customHeight="1">
      <c r="A25" s="26" t="s">
        <v>38</v>
      </c>
      <c r="B25" s="26"/>
      <c r="C25" s="26"/>
      <c r="D25" s="27">
        <v>57025.060000000005</v>
      </c>
      <c r="E25" s="26"/>
      <c r="F25" s="26"/>
      <c r="G25" s="26" t="s">
        <v>41</v>
      </c>
      <c r="H25" s="26"/>
      <c r="I25" s="28">
        <v>25000</v>
      </c>
      <c r="J25" s="26"/>
      <c r="K25" s="26"/>
    </row>
    <row r="26" spans="1:13" ht="12.2" customHeight="1">
      <c r="A26" s="26" t="s">
        <v>40</v>
      </c>
      <c r="B26" s="26"/>
      <c r="C26" s="26"/>
      <c r="D26" s="27">
        <v>10689.510000000002</v>
      </c>
      <c r="E26" s="26"/>
      <c r="F26" s="26"/>
      <c r="G26" s="26" t="s">
        <v>43</v>
      </c>
      <c r="H26" s="26"/>
      <c r="I26" s="28">
        <v>5000</v>
      </c>
      <c r="J26" s="26"/>
      <c r="K26" s="26"/>
    </row>
    <row r="27" spans="1:13" ht="12.2" customHeight="1">
      <c r="A27" s="26" t="s">
        <v>42</v>
      </c>
      <c r="B27" s="26"/>
      <c r="C27" s="26"/>
      <c r="D27" s="27">
        <v>63933</v>
      </c>
      <c r="E27" s="26"/>
      <c r="F27" s="26"/>
      <c r="G27" s="26" t="s">
        <v>45</v>
      </c>
      <c r="H27" s="26"/>
      <c r="I27" s="28">
        <v>6071913.9699999997</v>
      </c>
      <c r="J27" s="26"/>
      <c r="K27" s="28"/>
      <c r="L27" s="7"/>
      <c r="M27" s="7"/>
    </row>
    <row r="28" spans="1:13" ht="12.2" customHeight="1">
      <c r="A28" s="26" t="s">
        <v>44</v>
      </c>
      <c r="B28" s="26"/>
      <c r="C28" s="26"/>
      <c r="D28" s="27">
        <v>0</v>
      </c>
      <c r="E28" s="26"/>
      <c r="F28" s="26"/>
      <c r="G28" s="26" t="s">
        <v>47</v>
      </c>
      <c r="H28" s="26"/>
      <c r="I28" s="28">
        <v>25103.02</v>
      </c>
      <c r="J28" s="26"/>
      <c r="K28" s="26"/>
      <c r="L28" s="7"/>
      <c r="M28" s="7"/>
    </row>
    <row r="29" spans="1:13" ht="12.2" customHeight="1">
      <c r="A29" s="26" t="s">
        <v>46</v>
      </c>
      <c r="B29" s="26"/>
      <c r="C29" s="26"/>
      <c r="D29" s="27">
        <v>1074580.1300000001</v>
      </c>
      <c r="E29" s="26"/>
      <c r="F29" s="26"/>
      <c r="G29" s="26" t="s">
        <v>49</v>
      </c>
      <c r="H29" s="26"/>
      <c r="I29" s="28">
        <v>5092.5600000000004</v>
      </c>
      <c r="J29" s="28"/>
      <c r="K29" s="26"/>
      <c r="L29" s="7"/>
      <c r="M29" s="7"/>
    </row>
    <row r="30" spans="1:13" ht="12.2" customHeight="1">
      <c r="A30" s="26" t="s">
        <v>48</v>
      </c>
      <c r="B30" s="26"/>
      <c r="C30" s="26"/>
      <c r="D30" s="27">
        <v>89080</v>
      </c>
      <c r="E30" s="26"/>
      <c r="F30" s="26"/>
      <c r="G30" s="26" t="s">
        <v>51</v>
      </c>
      <c r="H30" s="26"/>
      <c r="I30" s="35">
        <v>7028.31</v>
      </c>
      <c r="J30" s="26"/>
      <c r="K30" s="28"/>
      <c r="L30" s="7"/>
      <c r="M30" s="7"/>
    </row>
    <row r="31" spans="1:13" ht="12.2" customHeight="1">
      <c r="A31" s="26" t="s">
        <v>50</v>
      </c>
      <c r="B31" s="26"/>
      <c r="C31" s="26"/>
      <c r="D31" s="27">
        <v>2001862.99</v>
      </c>
      <c r="E31" s="26"/>
      <c r="F31" s="26"/>
      <c r="G31" s="26" t="s">
        <v>53</v>
      </c>
      <c r="H31" s="26"/>
      <c r="I31" s="35">
        <v>1357585.51</v>
      </c>
      <c r="J31" s="26"/>
      <c r="K31" s="28"/>
      <c r="L31" s="7"/>
      <c r="M31" s="7"/>
    </row>
    <row r="32" spans="1:13" ht="12.2" customHeight="1">
      <c r="A32" s="26" t="s">
        <v>52</v>
      </c>
      <c r="B32" s="26"/>
      <c r="C32" s="26"/>
      <c r="D32" s="27">
        <v>0</v>
      </c>
      <c r="E32" s="26"/>
      <c r="F32" s="26"/>
      <c r="G32" s="26" t="s">
        <v>55</v>
      </c>
      <c r="H32" s="26"/>
      <c r="I32" s="35">
        <v>5254.67</v>
      </c>
      <c r="J32" s="37"/>
      <c r="K32" s="35"/>
      <c r="L32" s="7"/>
      <c r="M32" s="7"/>
    </row>
    <row r="33" spans="1:11" ht="12.2" customHeight="1">
      <c r="A33" s="26" t="s">
        <v>54</v>
      </c>
      <c r="B33" s="26"/>
      <c r="C33" s="26"/>
      <c r="D33" s="28">
        <v>0</v>
      </c>
      <c r="E33" s="26"/>
      <c r="F33" s="26"/>
      <c r="G33" s="26" t="s">
        <v>57</v>
      </c>
      <c r="H33" s="26"/>
      <c r="I33" s="28">
        <v>1147732.42</v>
      </c>
      <c r="J33" s="38"/>
      <c r="K33" s="35"/>
    </row>
    <row r="34" spans="1:11" ht="12.2" customHeight="1">
      <c r="A34" s="26" t="s">
        <v>56</v>
      </c>
      <c r="B34" s="26"/>
      <c r="C34" s="26"/>
      <c r="D34" s="27">
        <v>6605074.0999999996</v>
      </c>
      <c r="E34" s="26"/>
      <c r="F34" s="26"/>
      <c r="G34" s="26" t="s">
        <v>59</v>
      </c>
      <c r="H34" s="26"/>
      <c r="I34" s="5">
        <v>41000000</v>
      </c>
      <c r="J34" s="37"/>
      <c r="K34" s="35"/>
    </row>
    <row r="35" spans="1:11" ht="12.2" customHeight="1">
      <c r="A35" s="26" t="s">
        <v>58</v>
      </c>
      <c r="B35" s="26"/>
      <c r="C35" s="26"/>
      <c r="D35" s="27">
        <v>25536853.490000002</v>
      </c>
      <c r="E35" s="26"/>
      <c r="F35" s="26"/>
      <c r="G35" s="26" t="s">
        <v>79</v>
      </c>
      <c r="H35" s="26"/>
      <c r="I35" s="5">
        <v>35000000</v>
      </c>
      <c r="J35" s="29"/>
      <c r="K35" s="30"/>
    </row>
    <row r="36" spans="1:11" ht="12.2" customHeight="1">
      <c r="A36" s="26" t="s">
        <v>69</v>
      </c>
      <c r="B36" s="26"/>
      <c r="C36" s="26"/>
      <c r="D36" s="27">
        <v>0</v>
      </c>
      <c r="E36" s="26"/>
      <c r="F36" s="26"/>
      <c r="G36" s="26" t="s">
        <v>63</v>
      </c>
      <c r="H36" s="26"/>
      <c r="I36" s="31">
        <v>84660738.229999989</v>
      </c>
      <c r="J36" s="32"/>
      <c r="K36" s="31">
        <v>84660738.229999989</v>
      </c>
    </row>
    <row r="37" spans="1:11" ht="12.2" customHeight="1">
      <c r="A37" s="26" t="s">
        <v>60</v>
      </c>
      <c r="B37" s="26"/>
      <c r="C37" s="26"/>
      <c r="D37" s="27">
        <v>0</v>
      </c>
      <c r="E37" s="26"/>
      <c r="F37" s="26"/>
      <c r="G37" s="26"/>
      <c r="H37" s="26"/>
      <c r="I37" s="26"/>
      <c r="J37" s="26"/>
      <c r="K37" s="26"/>
    </row>
    <row r="38" spans="1:11" ht="12.2" customHeight="1">
      <c r="A38" s="26" t="s">
        <v>62</v>
      </c>
      <c r="B38" s="26"/>
      <c r="C38" s="26"/>
      <c r="D38" s="27">
        <v>2970</v>
      </c>
      <c r="E38" s="28"/>
      <c r="F38" s="26"/>
      <c r="G38" s="26"/>
      <c r="H38" s="26"/>
      <c r="I38" s="26"/>
      <c r="J38" s="26"/>
      <c r="K38" s="26"/>
    </row>
    <row r="39" spans="1:11" ht="12.2" customHeight="1">
      <c r="A39" s="26" t="s">
        <v>77</v>
      </c>
      <c r="B39" s="26"/>
      <c r="C39" s="26"/>
      <c r="D39" s="27">
        <v>8126.64</v>
      </c>
      <c r="E39" s="28"/>
      <c r="F39" s="26"/>
      <c r="G39" s="26"/>
      <c r="H39" s="26"/>
      <c r="I39" s="26"/>
      <c r="J39" s="26"/>
      <c r="K39" s="26"/>
    </row>
    <row r="40" spans="1:11">
      <c r="A40" s="2" t="s">
        <v>64</v>
      </c>
      <c r="D40" s="7">
        <v>36828123.640000001</v>
      </c>
      <c r="E40" s="39">
        <v>36828123.640000001</v>
      </c>
    </row>
    <row r="41" spans="1:11">
      <c r="A41" s="25" t="s">
        <v>5</v>
      </c>
    </row>
    <row r="42" spans="1:11">
      <c r="A42" s="2" t="s">
        <v>65</v>
      </c>
      <c r="E42" s="7">
        <v>2389129.5</v>
      </c>
    </row>
    <row r="43" spans="1:11" ht="6" customHeight="1"/>
    <row r="44" spans="1:11">
      <c r="A44" s="2" t="s">
        <v>66</v>
      </c>
      <c r="E44" s="40">
        <v>121876968.04000001</v>
      </c>
      <c r="G44" s="2" t="s">
        <v>67</v>
      </c>
      <c r="K44" s="40">
        <v>121876968.03999999</v>
      </c>
    </row>
    <row r="46" spans="1:11">
      <c r="G46" s="22">
        <f>+E44-K44</f>
        <v>0</v>
      </c>
    </row>
    <row r="49" spans="7:8">
      <c r="G49" s="22"/>
      <c r="H49" s="16"/>
    </row>
    <row r="50" spans="7:8">
      <c r="G50" s="16"/>
      <c r="H50" s="16"/>
    </row>
    <row r="51" spans="7:8">
      <c r="G51" s="16"/>
      <c r="H51" s="16"/>
    </row>
    <row r="52" spans="7:8">
      <c r="G52" s="16"/>
      <c r="H52" s="16"/>
    </row>
    <row r="53" spans="7:8">
      <c r="G53" s="16"/>
      <c r="H53" s="16"/>
    </row>
    <row r="54" spans="7:8">
      <c r="G54" s="16"/>
      <c r="H54" s="16"/>
    </row>
    <row r="55" spans="7:8">
      <c r="G55" s="16"/>
      <c r="H55" s="16"/>
    </row>
    <row r="56" spans="7:8">
      <c r="G56" s="16"/>
      <c r="H56" s="16"/>
    </row>
    <row r="57" spans="7:8">
      <c r="G57" s="16"/>
      <c r="H57" s="16"/>
    </row>
    <row r="58" spans="7:8">
      <c r="G58" s="16"/>
      <c r="H58" s="16"/>
    </row>
    <row r="59" spans="7:8">
      <c r="G59" s="16"/>
      <c r="H59" s="16"/>
    </row>
    <row r="60" spans="7:8">
      <c r="G60" s="16"/>
      <c r="H60" s="16"/>
    </row>
    <row r="61" spans="7:8">
      <c r="G61" s="16"/>
      <c r="H61" s="16"/>
    </row>
    <row r="62" spans="7:8">
      <c r="G62" s="16"/>
      <c r="H62" s="16"/>
    </row>
    <row r="63" spans="7:8">
      <c r="G63" s="16"/>
      <c r="H63" s="16"/>
    </row>
    <row r="64" spans="7:8">
      <c r="G64" s="16"/>
      <c r="H64" s="16"/>
    </row>
    <row r="65" spans="4:8">
      <c r="G65" s="16"/>
      <c r="H65" s="16"/>
    </row>
    <row r="66" spans="4:8">
      <c r="G66" s="16"/>
      <c r="H66" s="16"/>
    </row>
    <row r="67" spans="4:8">
      <c r="G67" s="16"/>
      <c r="H67" s="16"/>
    </row>
    <row r="70" spans="4:8">
      <c r="D70" s="7"/>
      <c r="E70" s="7"/>
    </row>
    <row r="72" spans="4:8">
      <c r="D72" s="7"/>
      <c r="E72" s="7"/>
    </row>
    <row r="73" spans="4:8">
      <c r="E73" s="7"/>
    </row>
    <row r="74" spans="4:8">
      <c r="E74" s="16"/>
    </row>
    <row r="76" spans="4:8">
      <c r="D76" s="7"/>
    </row>
    <row r="77" spans="4:8">
      <c r="D77" s="7"/>
    </row>
    <row r="79" spans="4:8">
      <c r="E79" s="7"/>
    </row>
    <row r="80" spans="4:8">
      <c r="D80" s="7"/>
    </row>
    <row r="81" spans="5:5">
      <c r="E81" s="7"/>
    </row>
  </sheetData>
  <pageMargins left="0.39370078740157483" right="0" top="0.19685039370078741" bottom="0" header="0" footer="0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L55"/>
  <sheetViews>
    <sheetView workbookViewId="0">
      <selection activeCell="E15" sqref="E15"/>
    </sheetView>
  </sheetViews>
  <sheetFormatPr baseColWidth="10" defaultRowHeight="12.75"/>
  <cols>
    <col min="1" max="1" width="20.5703125" style="2" customWidth="1"/>
    <col min="2" max="2" width="11.42578125" style="2"/>
    <col min="3" max="3" width="10.42578125" style="2" customWidth="1"/>
    <col min="4" max="4" width="13.7109375" style="2" customWidth="1"/>
    <col min="5" max="5" width="13.42578125" style="2" customWidth="1"/>
    <col min="6" max="6" width="2.5703125" style="2" customWidth="1"/>
    <col min="7" max="7" width="24.42578125" style="2" customWidth="1"/>
    <col min="8" max="8" width="11.42578125" style="2"/>
    <col min="9" max="9" width="12.7109375" style="2" bestFit="1" customWidth="1"/>
    <col min="10" max="10" width="8.5703125" style="2" customWidth="1"/>
    <col min="11" max="11" width="13.7109375" style="2" customWidth="1"/>
    <col min="12" max="256" width="11.42578125" style="2"/>
    <col min="257" max="257" width="20.5703125" style="2" customWidth="1"/>
    <col min="258" max="258" width="11.42578125" style="2"/>
    <col min="259" max="259" width="10.42578125" style="2" customWidth="1"/>
    <col min="260" max="260" width="13.7109375" style="2" customWidth="1"/>
    <col min="261" max="261" width="13.42578125" style="2" customWidth="1"/>
    <col min="262" max="262" width="2.5703125" style="2" customWidth="1"/>
    <col min="263" max="263" width="24.42578125" style="2" customWidth="1"/>
    <col min="264" max="264" width="11.42578125" style="2"/>
    <col min="265" max="265" width="12.7109375" style="2" bestFit="1" customWidth="1"/>
    <col min="266" max="266" width="8.5703125" style="2" customWidth="1"/>
    <col min="267" max="267" width="13.7109375" style="2" customWidth="1"/>
    <col min="268" max="512" width="11.42578125" style="2"/>
    <col min="513" max="513" width="20.5703125" style="2" customWidth="1"/>
    <col min="514" max="514" width="11.42578125" style="2"/>
    <col min="515" max="515" width="10.42578125" style="2" customWidth="1"/>
    <col min="516" max="516" width="13.7109375" style="2" customWidth="1"/>
    <col min="517" max="517" width="13.42578125" style="2" customWidth="1"/>
    <col min="518" max="518" width="2.5703125" style="2" customWidth="1"/>
    <col min="519" max="519" width="24.42578125" style="2" customWidth="1"/>
    <col min="520" max="520" width="11.42578125" style="2"/>
    <col min="521" max="521" width="12.7109375" style="2" bestFit="1" customWidth="1"/>
    <col min="522" max="522" width="8.5703125" style="2" customWidth="1"/>
    <col min="523" max="523" width="13.7109375" style="2" customWidth="1"/>
    <col min="524" max="768" width="11.42578125" style="2"/>
    <col min="769" max="769" width="20.5703125" style="2" customWidth="1"/>
    <col min="770" max="770" width="11.42578125" style="2"/>
    <col min="771" max="771" width="10.42578125" style="2" customWidth="1"/>
    <col min="772" max="772" width="13.7109375" style="2" customWidth="1"/>
    <col min="773" max="773" width="13.42578125" style="2" customWidth="1"/>
    <col min="774" max="774" width="2.5703125" style="2" customWidth="1"/>
    <col min="775" max="775" width="24.42578125" style="2" customWidth="1"/>
    <col min="776" max="776" width="11.42578125" style="2"/>
    <col min="777" max="777" width="12.7109375" style="2" bestFit="1" customWidth="1"/>
    <col min="778" max="778" width="8.5703125" style="2" customWidth="1"/>
    <col min="779" max="779" width="13.7109375" style="2" customWidth="1"/>
    <col min="780" max="1024" width="11.42578125" style="2"/>
    <col min="1025" max="1025" width="20.5703125" style="2" customWidth="1"/>
    <col min="1026" max="1026" width="11.42578125" style="2"/>
    <col min="1027" max="1027" width="10.42578125" style="2" customWidth="1"/>
    <col min="1028" max="1028" width="13.7109375" style="2" customWidth="1"/>
    <col min="1029" max="1029" width="13.42578125" style="2" customWidth="1"/>
    <col min="1030" max="1030" width="2.5703125" style="2" customWidth="1"/>
    <col min="1031" max="1031" width="24.42578125" style="2" customWidth="1"/>
    <col min="1032" max="1032" width="11.42578125" style="2"/>
    <col min="1033" max="1033" width="12.7109375" style="2" bestFit="1" customWidth="1"/>
    <col min="1034" max="1034" width="8.5703125" style="2" customWidth="1"/>
    <col min="1035" max="1035" width="13.7109375" style="2" customWidth="1"/>
    <col min="1036" max="1280" width="11.42578125" style="2"/>
    <col min="1281" max="1281" width="20.5703125" style="2" customWidth="1"/>
    <col min="1282" max="1282" width="11.42578125" style="2"/>
    <col min="1283" max="1283" width="10.42578125" style="2" customWidth="1"/>
    <col min="1284" max="1284" width="13.7109375" style="2" customWidth="1"/>
    <col min="1285" max="1285" width="13.42578125" style="2" customWidth="1"/>
    <col min="1286" max="1286" width="2.5703125" style="2" customWidth="1"/>
    <col min="1287" max="1287" width="24.42578125" style="2" customWidth="1"/>
    <col min="1288" max="1288" width="11.42578125" style="2"/>
    <col min="1289" max="1289" width="12.7109375" style="2" bestFit="1" customWidth="1"/>
    <col min="1290" max="1290" width="8.5703125" style="2" customWidth="1"/>
    <col min="1291" max="1291" width="13.7109375" style="2" customWidth="1"/>
    <col min="1292" max="1536" width="11.42578125" style="2"/>
    <col min="1537" max="1537" width="20.5703125" style="2" customWidth="1"/>
    <col min="1538" max="1538" width="11.42578125" style="2"/>
    <col min="1539" max="1539" width="10.42578125" style="2" customWidth="1"/>
    <col min="1540" max="1540" width="13.7109375" style="2" customWidth="1"/>
    <col min="1541" max="1541" width="13.42578125" style="2" customWidth="1"/>
    <col min="1542" max="1542" width="2.5703125" style="2" customWidth="1"/>
    <col min="1543" max="1543" width="24.42578125" style="2" customWidth="1"/>
    <col min="1544" max="1544" width="11.42578125" style="2"/>
    <col min="1545" max="1545" width="12.7109375" style="2" bestFit="1" customWidth="1"/>
    <col min="1546" max="1546" width="8.5703125" style="2" customWidth="1"/>
    <col min="1547" max="1547" width="13.7109375" style="2" customWidth="1"/>
    <col min="1548" max="1792" width="11.42578125" style="2"/>
    <col min="1793" max="1793" width="20.5703125" style="2" customWidth="1"/>
    <col min="1794" max="1794" width="11.42578125" style="2"/>
    <col min="1795" max="1795" width="10.42578125" style="2" customWidth="1"/>
    <col min="1796" max="1796" width="13.7109375" style="2" customWidth="1"/>
    <col min="1797" max="1797" width="13.42578125" style="2" customWidth="1"/>
    <col min="1798" max="1798" width="2.5703125" style="2" customWidth="1"/>
    <col min="1799" max="1799" width="24.42578125" style="2" customWidth="1"/>
    <col min="1800" max="1800" width="11.42578125" style="2"/>
    <col min="1801" max="1801" width="12.7109375" style="2" bestFit="1" customWidth="1"/>
    <col min="1802" max="1802" width="8.5703125" style="2" customWidth="1"/>
    <col min="1803" max="1803" width="13.7109375" style="2" customWidth="1"/>
    <col min="1804" max="2048" width="11.42578125" style="2"/>
    <col min="2049" max="2049" width="20.5703125" style="2" customWidth="1"/>
    <col min="2050" max="2050" width="11.42578125" style="2"/>
    <col min="2051" max="2051" width="10.42578125" style="2" customWidth="1"/>
    <col min="2052" max="2052" width="13.7109375" style="2" customWidth="1"/>
    <col min="2053" max="2053" width="13.42578125" style="2" customWidth="1"/>
    <col min="2054" max="2054" width="2.5703125" style="2" customWidth="1"/>
    <col min="2055" max="2055" width="24.42578125" style="2" customWidth="1"/>
    <col min="2056" max="2056" width="11.42578125" style="2"/>
    <col min="2057" max="2057" width="12.7109375" style="2" bestFit="1" customWidth="1"/>
    <col min="2058" max="2058" width="8.5703125" style="2" customWidth="1"/>
    <col min="2059" max="2059" width="13.7109375" style="2" customWidth="1"/>
    <col min="2060" max="2304" width="11.42578125" style="2"/>
    <col min="2305" max="2305" width="20.5703125" style="2" customWidth="1"/>
    <col min="2306" max="2306" width="11.42578125" style="2"/>
    <col min="2307" max="2307" width="10.42578125" style="2" customWidth="1"/>
    <col min="2308" max="2308" width="13.7109375" style="2" customWidth="1"/>
    <col min="2309" max="2309" width="13.42578125" style="2" customWidth="1"/>
    <col min="2310" max="2310" width="2.5703125" style="2" customWidth="1"/>
    <col min="2311" max="2311" width="24.42578125" style="2" customWidth="1"/>
    <col min="2312" max="2312" width="11.42578125" style="2"/>
    <col min="2313" max="2313" width="12.7109375" style="2" bestFit="1" customWidth="1"/>
    <col min="2314" max="2314" width="8.5703125" style="2" customWidth="1"/>
    <col min="2315" max="2315" width="13.7109375" style="2" customWidth="1"/>
    <col min="2316" max="2560" width="11.42578125" style="2"/>
    <col min="2561" max="2561" width="20.5703125" style="2" customWidth="1"/>
    <col min="2562" max="2562" width="11.42578125" style="2"/>
    <col min="2563" max="2563" width="10.42578125" style="2" customWidth="1"/>
    <col min="2564" max="2564" width="13.7109375" style="2" customWidth="1"/>
    <col min="2565" max="2565" width="13.42578125" style="2" customWidth="1"/>
    <col min="2566" max="2566" width="2.5703125" style="2" customWidth="1"/>
    <col min="2567" max="2567" width="24.42578125" style="2" customWidth="1"/>
    <col min="2568" max="2568" width="11.42578125" style="2"/>
    <col min="2569" max="2569" width="12.7109375" style="2" bestFit="1" customWidth="1"/>
    <col min="2570" max="2570" width="8.5703125" style="2" customWidth="1"/>
    <col min="2571" max="2571" width="13.7109375" style="2" customWidth="1"/>
    <col min="2572" max="2816" width="11.42578125" style="2"/>
    <col min="2817" max="2817" width="20.5703125" style="2" customWidth="1"/>
    <col min="2818" max="2818" width="11.42578125" style="2"/>
    <col min="2819" max="2819" width="10.42578125" style="2" customWidth="1"/>
    <col min="2820" max="2820" width="13.7109375" style="2" customWidth="1"/>
    <col min="2821" max="2821" width="13.42578125" style="2" customWidth="1"/>
    <col min="2822" max="2822" width="2.5703125" style="2" customWidth="1"/>
    <col min="2823" max="2823" width="24.42578125" style="2" customWidth="1"/>
    <col min="2824" max="2824" width="11.42578125" style="2"/>
    <col min="2825" max="2825" width="12.7109375" style="2" bestFit="1" customWidth="1"/>
    <col min="2826" max="2826" width="8.5703125" style="2" customWidth="1"/>
    <col min="2827" max="2827" width="13.7109375" style="2" customWidth="1"/>
    <col min="2828" max="3072" width="11.42578125" style="2"/>
    <col min="3073" max="3073" width="20.5703125" style="2" customWidth="1"/>
    <col min="3074" max="3074" width="11.42578125" style="2"/>
    <col min="3075" max="3075" width="10.42578125" style="2" customWidth="1"/>
    <col min="3076" max="3076" width="13.7109375" style="2" customWidth="1"/>
    <col min="3077" max="3077" width="13.42578125" style="2" customWidth="1"/>
    <col min="3078" max="3078" width="2.5703125" style="2" customWidth="1"/>
    <col min="3079" max="3079" width="24.42578125" style="2" customWidth="1"/>
    <col min="3080" max="3080" width="11.42578125" style="2"/>
    <col min="3081" max="3081" width="12.7109375" style="2" bestFit="1" customWidth="1"/>
    <col min="3082" max="3082" width="8.5703125" style="2" customWidth="1"/>
    <col min="3083" max="3083" width="13.7109375" style="2" customWidth="1"/>
    <col min="3084" max="3328" width="11.42578125" style="2"/>
    <col min="3329" max="3329" width="20.5703125" style="2" customWidth="1"/>
    <col min="3330" max="3330" width="11.42578125" style="2"/>
    <col min="3331" max="3331" width="10.42578125" style="2" customWidth="1"/>
    <col min="3332" max="3332" width="13.7109375" style="2" customWidth="1"/>
    <col min="3333" max="3333" width="13.42578125" style="2" customWidth="1"/>
    <col min="3334" max="3334" width="2.5703125" style="2" customWidth="1"/>
    <col min="3335" max="3335" width="24.42578125" style="2" customWidth="1"/>
    <col min="3336" max="3336" width="11.42578125" style="2"/>
    <col min="3337" max="3337" width="12.7109375" style="2" bestFit="1" customWidth="1"/>
    <col min="3338" max="3338" width="8.5703125" style="2" customWidth="1"/>
    <col min="3339" max="3339" width="13.7109375" style="2" customWidth="1"/>
    <col min="3340" max="3584" width="11.42578125" style="2"/>
    <col min="3585" max="3585" width="20.5703125" style="2" customWidth="1"/>
    <col min="3586" max="3586" width="11.42578125" style="2"/>
    <col min="3587" max="3587" width="10.42578125" style="2" customWidth="1"/>
    <col min="3588" max="3588" width="13.7109375" style="2" customWidth="1"/>
    <col min="3589" max="3589" width="13.42578125" style="2" customWidth="1"/>
    <col min="3590" max="3590" width="2.5703125" style="2" customWidth="1"/>
    <col min="3591" max="3591" width="24.42578125" style="2" customWidth="1"/>
    <col min="3592" max="3592" width="11.42578125" style="2"/>
    <col min="3593" max="3593" width="12.7109375" style="2" bestFit="1" customWidth="1"/>
    <col min="3594" max="3594" width="8.5703125" style="2" customWidth="1"/>
    <col min="3595" max="3595" width="13.7109375" style="2" customWidth="1"/>
    <col min="3596" max="3840" width="11.42578125" style="2"/>
    <col min="3841" max="3841" width="20.5703125" style="2" customWidth="1"/>
    <col min="3842" max="3842" width="11.42578125" style="2"/>
    <col min="3843" max="3843" width="10.42578125" style="2" customWidth="1"/>
    <col min="3844" max="3844" width="13.7109375" style="2" customWidth="1"/>
    <col min="3845" max="3845" width="13.42578125" style="2" customWidth="1"/>
    <col min="3846" max="3846" width="2.5703125" style="2" customWidth="1"/>
    <col min="3847" max="3847" width="24.42578125" style="2" customWidth="1"/>
    <col min="3848" max="3848" width="11.42578125" style="2"/>
    <col min="3849" max="3849" width="12.7109375" style="2" bestFit="1" customWidth="1"/>
    <col min="3850" max="3850" width="8.5703125" style="2" customWidth="1"/>
    <col min="3851" max="3851" width="13.7109375" style="2" customWidth="1"/>
    <col min="3852" max="4096" width="11.42578125" style="2"/>
    <col min="4097" max="4097" width="20.5703125" style="2" customWidth="1"/>
    <col min="4098" max="4098" width="11.42578125" style="2"/>
    <col min="4099" max="4099" width="10.42578125" style="2" customWidth="1"/>
    <col min="4100" max="4100" width="13.7109375" style="2" customWidth="1"/>
    <col min="4101" max="4101" width="13.42578125" style="2" customWidth="1"/>
    <col min="4102" max="4102" width="2.5703125" style="2" customWidth="1"/>
    <col min="4103" max="4103" width="24.42578125" style="2" customWidth="1"/>
    <col min="4104" max="4104" width="11.42578125" style="2"/>
    <col min="4105" max="4105" width="12.7109375" style="2" bestFit="1" customWidth="1"/>
    <col min="4106" max="4106" width="8.5703125" style="2" customWidth="1"/>
    <col min="4107" max="4107" width="13.7109375" style="2" customWidth="1"/>
    <col min="4108" max="4352" width="11.42578125" style="2"/>
    <col min="4353" max="4353" width="20.5703125" style="2" customWidth="1"/>
    <col min="4354" max="4354" width="11.42578125" style="2"/>
    <col min="4355" max="4355" width="10.42578125" style="2" customWidth="1"/>
    <col min="4356" max="4356" width="13.7109375" style="2" customWidth="1"/>
    <col min="4357" max="4357" width="13.42578125" style="2" customWidth="1"/>
    <col min="4358" max="4358" width="2.5703125" style="2" customWidth="1"/>
    <col min="4359" max="4359" width="24.42578125" style="2" customWidth="1"/>
    <col min="4360" max="4360" width="11.42578125" style="2"/>
    <col min="4361" max="4361" width="12.7109375" style="2" bestFit="1" customWidth="1"/>
    <col min="4362" max="4362" width="8.5703125" style="2" customWidth="1"/>
    <col min="4363" max="4363" width="13.7109375" style="2" customWidth="1"/>
    <col min="4364" max="4608" width="11.42578125" style="2"/>
    <col min="4609" max="4609" width="20.5703125" style="2" customWidth="1"/>
    <col min="4610" max="4610" width="11.42578125" style="2"/>
    <col min="4611" max="4611" width="10.42578125" style="2" customWidth="1"/>
    <col min="4612" max="4612" width="13.7109375" style="2" customWidth="1"/>
    <col min="4613" max="4613" width="13.42578125" style="2" customWidth="1"/>
    <col min="4614" max="4614" width="2.5703125" style="2" customWidth="1"/>
    <col min="4615" max="4615" width="24.42578125" style="2" customWidth="1"/>
    <col min="4616" max="4616" width="11.42578125" style="2"/>
    <col min="4617" max="4617" width="12.7109375" style="2" bestFit="1" customWidth="1"/>
    <col min="4618" max="4618" width="8.5703125" style="2" customWidth="1"/>
    <col min="4619" max="4619" width="13.7109375" style="2" customWidth="1"/>
    <col min="4620" max="4864" width="11.42578125" style="2"/>
    <col min="4865" max="4865" width="20.5703125" style="2" customWidth="1"/>
    <col min="4866" max="4866" width="11.42578125" style="2"/>
    <col min="4867" max="4867" width="10.42578125" style="2" customWidth="1"/>
    <col min="4868" max="4868" width="13.7109375" style="2" customWidth="1"/>
    <col min="4869" max="4869" width="13.42578125" style="2" customWidth="1"/>
    <col min="4870" max="4870" width="2.5703125" style="2" customWidth="1"/>
    <col min="4871" max="4871" width="24.42578125" style="2" customWidth="1"/>
    <col min="4872" max="4872" width="11.42578125" style="2"/>
    <col min="4873" max="4873" width="12.7109375" style="2" bestFit="1" customWidth="1"/>
    <col min="4874" max="4874" width="8.5703125" style="2" customWidth="1"/>
    <col min="4875" max="4875" width="13.7109375" style="2" customWidth="1"/>
    <col min="4876" max="5120" width="11.42578125" style="2"/>
    <col min="5121" max="5121" width="20.5703125" style="2" customWidth="1"/>
    <col min="5122" max="5122" width="11.42578125" style="2"/>
    <col min="5123" max="5123" width="10.42578125" style="2" customWidth="1"/>
    <col min="5124" max="5124" width="13.7109375" style="2" customWidth="1"/>
    <col min="5125" max="5125" width="13.42578125" style="2" customWidth="1"/>
    <col min="5126" max="5126" width="2.5703125" style="2" customWidth="1"/>
    <col min="5127" max="5127" width="24.42578125" style="2" customWidth="1"/>
    <col min="5128" max="5128" width="11.42578125" style="2"/>
    <col min="5129" max="5129" width="12.7109375" style="2" bestFit="1" customWidth="1"/>
    <col min="5130" max="5130" width="8.5703125" style="2" customWidth="1"/>
    <col min="5131" max="5131" width="13.7109375" style="2" customWidth="1"/>
    <col min="5132" max="5376" width="11.42578125" style="2"/>
    <col min="5377" max="5377" width="20.5703125" style="2" customWidth="1"/>
    <col min="5378" max="5378" width="11.42578125" style="2"/>
    <col min="5379" max="5379" width="10.42578125" style="2" customWidth="1"/>
    <col min="5380" max="5380" width="13.7109375" style="2" customWidth="1"/>
    <col min="5381" max="5381" width="13.42578125" style="2" customWidth="1"/>
    <col min="5382" max="5382" width="2.5703125" style="2" customWidth="1"/>
    <col min="5383" max="5383" width="24.42578125" style="2" customWidth="1"/>
    <col min="5384" max="5384" width="11.42578125" style="2"/>
    <col min="5385" max="5385" width="12.7109375" style="2" bestFit="1" customWidth="1"/>
    <col min="5386" max="5386" width="8.5703125" style="2" customWidth="1"/>
    <col min="5387" max="5387" width="13.7109375" style="2" customWidth="1"/>
    <col min="5388" max="5632" width="11.42578125" style="2"/>
    <col min="5633" max="5633" width="20.5703125" style="2" customWidth="1"/>
    <col min="5634" max="5634" width="11.42578125" style="2"/>
    <col min="5635" max="5635" width="10.42578125" style="2" customWidth="1"/>
    <col min="5636" max="5636" width="13.7109375" style="2" customWidth="1"/>
    <col min="5637" max="5637" width="13.42578125" style="2" customWidth="1"/>
    <col min="5638" max="5638" width="2.5703125" style="2" customWidth="1"/>
    <col min="5639" max="5639" width="24.42578125" style="2" customWidth="1"/>
    <col min="5640" max="5640" width="11.42578125" style="2"/>
    <col min="5641" max="5641" width="12.7109375" style="2" bestFit="1" customWidth="1"/>
    <col min="5642" max="5642" width="8.5703125" style="2" customWidth="1"/>
    <col min="5643" max="5643" width="13.7109375" style="2" customWidth="1"/>
    <col min="5644" max="5888" width="11.42578125" style="2"/>
    <col min="5889" max="5889" width="20.5703125" style="2" customWidth="1"/>
    <col min="5890" max="5890" width="11.42578125" style="2"/>
    <col min="5891" max="5891" width="10.42578125" style="2" customWidth="1"/>
    <col min="5892" max="5892" width="13.7109375" style="2" customWidth="1"/>
    <col min="5893" max="5893" width="13.42578125" style="2" customWidth="1"/>
    <col min="5894" max="5894" width="2.5703125" style="2" customWidth="1"/>
    <col min="5895" max="5895" width="24.42578125" style="2" customWidth="1"/>
    <col min="5896" max="5896" width="11.42578125" style="2"/>
    <col min="5897" max="5897" width="12.7109375" style="2" bestFit="1" customWidth="1"/>
    <col min="5898" max="5898" width="8.5703125" style="2" customWidth="1"/>
    <col min="5899" max="5899" width="13.7109375" style="2" customWidth="1"/>
    <col min="5900" max="6144" width="11.42578125" style="2"/>
    <col min="6145" max="6145" width="20.5703125" style="2" customWidth="1"/>
    <col min="6146" max="6146" width="11.42578125" style="2"/>
    <col min="6147" max="6147" width="10.42578125" style="2" customWidth="1"/>
    <col min="6148" max="6148" width="13.7109375" style="2" customWidth="1"/>
    <col min="6149" max="6149" width="13.42578125" style="2" customWidth="1"/>
    <col min="6150" max="6150" width="2.5703125" style="2" customWidth="1"/>
    <col min="6151" max="6151" width="24.42578125" style="2" customWidth="1"/>
    <col min="6152" max="6152" width="11.42578125" style="2"/>
    <col min="6153" max="6153" width="12.7109375" style="2" bestFit="1" customWidth="1"/>
    <col min="6154" max="6154" width="8.5703125" style="2" customWidth="1"/>
    <col min="6155" max="6155" width="13.7109375" style="2" customWidth="1"/>
    <col min="6156" max="6400" width="11.42578125" style="2"/>
    <col min="6401" max="6401" width="20.5703125" style="2" customWidth="1"/>
    <col min="6402" max="6402" width="11.42578125" style="2"/>
    <col min="6403" max="6403" width="10.42578125" style="2" customWidth="1"/>
    <col min="6404" max="6404" width="13.7109375" style="2" customWidth="1"/>
    <col min="6405" max="6405" width="13.42578125" style="2" customWidth="1"/>
    <col min="6406" max="6406" width="2.5703125" style="2" customWidth="1"/>
    <col min="6407" max="6407" width="24.42578125" style="2" customWidth="1"/>
    <col min="6408" max="6408" width="11.42578125" style="2"/>
    <col min="6409" max="6409" width="12.7109375" style="2" bestFit="1" customWidth="1"/>
    <col min="6410" max="6410" width="8.5703125" style="2" customWidth="1"/>
    <col min="6411" max="6411" width="13.7109375" style="2" customWidth="1"/>
    <col min="6412" max="6656" width="11.42578125" style="2"/>
    <col min="6657" max="6657" width="20.5703125" style="2" customWidth="1"/>
    <col min="6658" max="6658" width="11.42578125" style="2"/>
    <col min="6659" max="6659" width="10.42578125" style="2" customWidth="1"/>
    <col min="6660" max="6660" width="13.7109375" style="2" customWidth="1"/>
    <col min="6661" max="6661" width="13.42578125" style="2" customWidth="1"/>
    <col min="6662" max="6662" width="2.5703125" style="2" customWidth="1"/>
    <col min="6663" max="6663" width="24.42578125" style="2" customWidth="1"/>
    <col min="6664" max="6664" width="11.42578125" style="2"/>
    <col min="6665" max="6665" width="12.7109375" style="2" bestFit="1" customWidth="1"/>
    <col min="6666" max="6666" width="8.5703125" style="2" customWidth="1"/>
    <col min="6667" max="6667" width="13.7109375" style="2" customWidth="1"/>
    <col min="6668" max="6912" width="11.42578125" style="2"/>
    <col min="6913" max="6913" width="20.5703125" style="2" customWidth="1"/>
    <col min="6914" max="6914" width="11.42578125" style="2"/>
    <col min="6915" max="6915" width="10.42578125" style="2" customWidth="1"/>
    <col min="6916" max="6916" width="13.7109375" style="2" customWidth="1"/>
    <col min="6917" max="6917" width="13.42578125" style="2" customWidth="1"/>
    <col min="6918" max="6918" width="2.5703125" style="2" customWidth="1"/>
    <col min="6919" max="6919" width="24.42578125" style="2" customWidth="1"/>
    <col min="6920" max="6920" width="11.42578125" style="2"/>
    <col min="6921" max="6921" width="12.7109375" style="2" bestFit="1" customWidth="1"/>
    <col min="6922" max="6922" width="8.5703125" style="2" customWidth="1"/>
    <col min="6923" max="6923" width="13.7109375" style="2" customWidth="1"/>
    <col min="6924" max="7168" width="11.42578125" style="2"/>
    <col min="7169" max="7169" width="20.5703125" style="2" customWidth="1"/>
    <col min="7170" max="7170" width="11.42578125" style="2"/>
    <col min="7171" max="7171" width="10.42578125" style="2" customWidth="1"/>
    <col min="7172" max="7172" width="13.7109375" style="2" customWidth="1"/>
    <col min="7173" max="7173" width="13.42578125" style="2" customWidth="1"/>
    <col min="7174" max="7174" width="2.5703125" style="2" customWidth="1"/>
    <col min="7175" max="7175" width="24.42578125" style="2" customWidth="1"/>
    <col min="7176" max="7176" width="11.42578125" style="2"/>
    <col min="7177" max="7177" width="12.7109375" style="2" bestFit="1" customWidth="1"/>
    <col min="7178" max="7178" width="8.5703125" style="2" customWidth="1"/>
    <col min="7179" max="7179" width="13.7109375" style="2" customWidth="1"/>
    <col min="7180" max="7424" width="11.42578125" style="2"/>
    <col min="7425" max="7425" width="20.5703125" style="2" customWidth="1"/>
    <col min="7426" max="7426" width="11.42578125" style="2"/>
    <col min="7427" max="7427" width="10.42578125" style="2" customWidth="1"/>
    <col min="7428" max="7428" width="13.7109375" style="2" customWidth="1"/>
    <col min="7429" max="7429" width="13.42578125" style="2" customWidth="1"/>
    <col min="7430" max="7430" width="2.5703125" style="2" customWidth="1"/>
    <col min="7431" max="7431" width="24.42578125" style="2" customWidth="1"/>
    <col min="7432" max="7432" width="11.42578125" style="2"/>
    <col min="7433" max="7433" width="12.7109375" style="2" bestFit="1" customWidth="1"/>
    <col min="7434" max="7434" width="8.5703125" style="2" customWidth="1"/>
    <col min="7435" max="7435" width="13.7109375" style="2" customWidth="1"/>
    <col min="7436" max="7680" width="11.42578125" style="2"/>
    <col min="7681" max="7681" width="20.5703125" style="2" customWidth="1"/>
    <col min="7682" max="7682" width="11.42578125" style="2"/>
    <col min="7683" max="7683" width="10.42578125" style="2" customWidth="1"/>
    <col min="7684" max="7684" width="13.7109375" style="2" customWidth="1"/>
    <col min="7685" max="7685" width="13.42578125" style="2" customWidth="1"/>
    <col min="7686" max="7686" width="2.5703125" style="2" customWidth="1"/>
    <col min="7687" max="7687" width="24.42578125" style="2" customWidth="1"/>
    <col min="7688" max="7688" width="11.42578125" style="2"/>
    <col min="7689" max="7689" width="12.7109375" style="2" bestFit="1" customWidth="1"/>
    <col min="7690" max="7690" width="8.5703125" style="2" customWidth="1"/>
    <col min="7691" max="7691" width="13.7109375" style="2" customWidth="1"/>
    <col min="7692" max="7936" width="11.42578125" style="2"/>
    <col min="7937" max="7937" width="20.5703125" style="2" customWidth="1"/>
    <col min="7938" max="7938" width="11.42578125" style="2"/>
    <col min="7939" max="7939" width="10.42578125" style="2" customWidth="1"/>
    <col min="7940" max="7940" width="13.7109375" style="2" customWidth="1"/>
    <col min="7941" max="7941" width="13.42578125" style="2" customWidth="1"/>
    <col min="7942" max="7942" width="2.5703125" style="2" customWidth="1"/>
    <col min="7943" max="7943" width="24.42578125" style="2" customWidth="1"/>
    <col min="7944" max="7944" width="11.42578125" style="2"/>
    <col min="7945" max="7945" width="12.7109375" style="2" bestFit="1" customWidth="1"/>
    <col min="7946" max="7946" width="8.5703125" style="2" customWidth="1"/>
    <col min="7947" max="7947" width="13.7109375" style="2" customWidth="1"/>
    <col min="7948" max="8192" width="11.42578125" style="2"/>
    <col min="8193" max="8193" width="20.5703125" style="2" customWidth="1"/>
    <col min="8194" max="8194" width="11.42578125" style="2"/>
    <col min="8195" max="8195" width="10.42578125" style="2" customWidth="1"/>
    <col min="8196" max="8196" width="13.7109375" style="2" customWidth="1"/>
    <col min="8197" max="8197" width="13.42578125" style="2" customWidth="1"/>
    <col min="8198" max="8198" width="2.5703125" style="2" customWidth="1"/>
    <col min="8199" max="8199" width="24.42578125" style="2" customWidth="1"/>
    <col min="8200" max="8200" width="11.42578125" style="2"/>
    <col min="8201" max="8201" width="12.7109375" style="2" bestFit="1" customWidth="1"/>
    <col min="8202" max="8202" width="8.5703125" style="2" customWidth="1"/>
    <col min="8203" max="8203" width="13.7109375" style="2" customWidth="1"/>
    <col min="8204" max="8448" width="11.42578125" style="2"/>
    <col min="8449" max="8449" width="20.5703125" style="2" customWidth="1"/>
    <col min="8450" max="8450" width="11.42578125" style="2"/>
    <col min="8451" max="8451" width="10.42578125" style="2" customWidth="1"/>
    <col min="8452" max="8452" width="13.7109375" style="2" customWidth="1"/>
    <col min="8453" max="8453" width="13.42578125" style="2" customWidth="1"/>
    <col min="8454" max="8454" width="2.5703125" style="2" customWidth="1"/>
    <col min="8455" max="8455" width="24.42578125" style="2" customWidth="1"/>
    <col min="8456" max="8456" width="11.42578125" style="2"/>
    <col min="8457" max="8457" width="12.7109375" style="2" bestFit="1" customWidth="1"/>
    <col min="8458" max="8458" width="8.5703125" style="2" customWidth="1"/>
    <col min="8459" max="8459" width="13.7109375" style="2" customWidth="1"/>
    <col min="8460" max="8704" width="11.42578125" style="2"/>
    <col min="8705" max="8705" width="20.5703125" style="2" customWidth="1"/>
    <col min="8706" max="8706" width="11.42578125" style="2"/>
    <col min="8707" max="8707" width="10.42578125" style="2" customWidth="1"/>
    <col min="8708" max="8708" width="13.7109375" style="2" customWidth="1"/>
    <col min="8709" max="8709" width="13.42578125" style="2" customWidth="1"/>
    <col min="8710" max="8710" width="2.5703125" style="2" customWidth="1"/>
    <col min="8711" max="8711" width="24.42578125" style="2" customWidth="1"/>
    <col min="8712" max="8712" width="11.42578125" style="2"/>
    <col min="8713" max="8713" width="12.7109375" style="2" bestFit="1" customWidth="1"/>
    <col min="8714" max="8714" width="8.5703125" style="2" customWidth="1"/>
    <col min="8715" max="8715" width="13.7109375" style="2" customWidth="1"/>
    <col min="8716" max="8960" width="11.42578125" style="2"/>
    <col min="8961" max="8961" width="20.5703125" style="2" customWidth="1"/>
    <col min="8962" max="8962" width="11.42578125" style="2"/>
    <col min="8963" max="8963" width="10.42578125" style="2" customWidth="1"/>
    <col min="8964" max="8964" width="13.7109375" style="2" customWidth="1"/>
    <col min="8965" max="8965" width="13.42578125" style="2" customWidth="1"/>
    <col min="8966" max="8966" width="2.5703125" style="2" customWidth="1"/>
    <col min="8967" max="8967" width="24.42578125" style="2" customWidth="1"/>
    <col min="8968" max="8968" width="11.42578125" style="2"/>
    <col min="8969" max="8969" width="12.7109375" style="2" bestFit="1" customWidth="1"/>
    <col min="8970" max="8970" width="8.5703125" style="2" customWidth="1"/>
    <col min="8971" max="8971" width="13.7109375" style="2" customWidth="1"/>
    <col min="8972" max="9216" width="11.42578125" style="2"/>
    <col min="9217" max="9217" width="20.5703125" style="2" customWidth="1"/>
    <col min="9218" max="9218" width="11.42578125" style="2"/>
    <col min="9219" max="9219" width="10.42578125" style="2" customWidth="1"/>
    <col min="9220" max="9220" width="13.7109375" style="2" customWidth="1"/>
    <col min="9221" max="9221" width="13.42578125" style="2" customWidth="1"/>
    <col min="9222" max="9222" width="2.5703125" style="2" customWidth="1"/>
    <col min="9223" max="9223" width="24.42578125" style="2" customWidth="1"/>
    <col min="9224" max="9224" width="11.42578125" style="2"/>
    <col min="9225" max="9225" width="12.7109375" style="2" bestFit="1" customWidth="1"/>
    <col min="9226" max="9226" width="8.5703125" style="2" customWidth="1"/>
    <col min="9227" max="9227" width="13.7109375" style="2" customWidth="1"/>
    <col min="9228" max="9472" width="11.42578125" style="2"/>
    <col min="9473" max="9473" width="20.5703125" style="2" customWidth="1"/>
    <col min="9474" max="9474" width="11.42578125" style="2"/>
    <col min="9475" max="9475" width="10.42578125" style="2" customWidth="1"/>
    <col min="9476" max="9476" width="13.7109375" style="2" customWidth="1"/>
    <col min="9477" max="9477" width="13.42578125" style="2" customWidth="1"/>
    <col min="9478" max="9478" width="2.5703125" style="2" customWidth="1"/>
    <col min="9479" max="9479" width="24.42578125" style="2" customWidth="1"/>
    <col min="9480" max="9480" width="11.42578125" style="2"/>
    <col min="9481" max="9481" width="12.7109375" style="2" bestFit="1" customWidth="1"/>
    <col min="9482" max="9482" width="8.5703125" style="2" customWidth="1"/>
    <col min="9483" max="9483" width="13.7109375" style="2" customWidth="1"/>
    <col min="9484" max="9728" width="11.42578125" style="2"/>
    <col min="9729" max="9729" width="20.5703125" style="2" customWidth="1"/>
    <col min="9730" max="9730" width="11.42578125" style="2"/>
    <col min="9731" max="9731" width="10.42578125" style="2" customWidth="1"/>
    <col min="9732" max="9732" width="13.7109375" style="2" customWidth="1"/>
    <col min="9733" max="9733" width="13.42578125" style="2" customWidth="1"/>
    <col min="9734" max="9734" width="2.5703125" style="2" customWidth="1"/>
    <col min="9735" max="9735" width="24.42578125" style="2" customWidth="1"/>
    <col min="9736" max="9736" width="11.42578125" style="2"/>
    <col min="9737" max="9737" width="12.7109375" style="2" bestFit="1" customWidth="1"/>
    <col min="9738" max="9738" width="8.5703125" style="2" customWidth="1"/>
    <col min="9739" max="9739" width="13.7109375" style="2" customWidth="1"/>
    <col min="9740" max="9984" width="11.42578125" style="2"/>
    <col min="9985" max="9985" width="20.5703125" style="2" customWidth="1"/>
    <col min="9986" max="9986" width="11.42578125" style="2"/>
    <col min="9987" max="9987" width="10.42578125" style="2" customWidth="1"/>
    <col min="9988" max="9988" width="13.7109375" style="2" customWidth="1"/>
    <col min="9989" max="9989" width="13.42578125" style="2" customWidth="1"/>
    <col min="9990" max="9990" width="2.5703125" style="2" customWidth="1"/>
    <col min="9991" max="9991" width="24.42578125" style="2" customWidth="1"/>
    <col min="9992" max="9992" width="11.42578125" style="2"/>
    <col min="9993" max="9993" width="12.7109375" style="2" bestFit="1" customWidth="1"/>
    <col min="9994" max="9994" width="8.5703125" style="2" customWidth="1"/>
    <col min="9995" max="9995" width="13.7109375" style="2" customWidth="1"/>
    <col min="9996" max="10240" width="11.42578125" style="2"/>
    <col min="10241" max="10241" width="20.5703125" style="2" customWidth="1"/>
    <col min="10242" max="10242" width="11.42578125" style="2"/>
    <col min="10243" max="10243" width="10.42578125" style="2" customWidth="1"/>
    <col min="10244" max="10244" width="13.7109375" style="2" customWidth="1"/>
    <col min="10245" max="10245" width="13.42578125" style="2" customWidth="1"/>
    <col min="10246" max="10246" width="2.5703125" style="2" customWidth="1"/>
    <col min="10247" max="10247" width="24.42578125" style="2" customWidth="1"/>
    <col min="10248" max="10248" width="11.42578125" style="2"/>
    <col min="10249" max="10249" width="12.7109375" style="2" bestFit="1" customWidth="1"/>
    <col min="10250" max="10250" width="8.5703125" style="2" customWidth="1"/>
    <col min="10251" max="10251" width="13.7109375" style="2" customWidth="1"/>
    <col min="10252" max="10496" width="11.42578125" style="2"/>
    <col min="10497" max="10497" width="20.5703125" style="2" customWidth="1"/>
    <col min="10498" max="10498" width="11.42578125" style="2"/>
    <col min="10499" max="10499" width="10.42578125" style="2" customWidth="1"/>
    <col min="10500" max="10500" width="13.7109375" style="2" customWidth="1"/>
    <col min="10501" max="10501" width="13.42578125" style="2" customWidth="1"/>
    <col min="10502" max="10502" width="2.5703125" style="2" customWidth="1"/>
    <col min="10503" max="10503" width="24.42578125" style="2" customWidth="1"/>
    <col min="10504" max="10504" width="11.42578125" style="2"/>
    <col min="10505" max="10505" width="12.7109375" style="2" bestFit="1" customWidth="1"/>
    <col min="10506" max="10506" width="8.5703125" style="2" customWidth="1"/>
    <col min="10507" max="10507" width="13.7109375" style="2" customWidth="1"/>
    <col min="10508" max="10752" width="11.42578125" style="2"/>
    <col min="10753" max="10753" width="20.5703125" style="2" customWidth="1"/>
    <col min="10754" max="10754" width="11.42578125" style="2"/>
    <col min="10755" max="10755" width="10.42578125" style="2" customWidth="1"/>
    <col min="10756" max="10756" width="13.7109375" style="2" customWidth="1"/>
    <col min="10757" max="10757" width="13.42578125" style="2" customWidth="1"/>
    <col min="10758" max="10758" width="2.5703125" style="2" customWidth="1"/>
    <col min="10759" max="10759" width="24.42578125" style="2" customWidth="1"/>
    <col min="10760" max="10760" width="11.42578125" style="2"/>
    <col min="10761" max="10761" width="12.7109375" style="2" bestFit="1" customWidth="1"/>
    <col min="10762" max="10762" width="8.5703125" style="2" customWidth="1"/>
    <col min="10763" max="10763" width="13.7109375" style="2" customWidth="1"/>
    <col min="10764" max="11008" width="11.42578125" style="2"/>
    <col min="11009" max="11009" width="20.5703125" style="2" customWidth="1"/>
    <col min="11010" max="11010" width="11.42578125" style="2"/>
    <col min="11011" max="11011" width="10.42578125" style="2" customWidth="1"/>
    <col min="11012" max="11012" width="13.7109375" style="2" customWidth="1"/>
    <col min="11013" max="11013" width="13.42578125" style="2" customWidth="1"/>
    <col min="11014" max="11014" width="2.5703125" style="2" customWidth="1"/>
    <col min="11015" max="11015" width="24.42578125" style="2" customWidth="1"/>
    <col min="11016" max="11016" width="11.42578125" style="2"/>
    <col min="11017" max="11017" width="12.7109375" style="2" bestFit="1" customWidth="1"/>
    <col min="11018" max="11018" width="8.5703125" style="2" customWidth="1"/>
    <col min="11019" max="11019" width="13.7109375" style="2" customWidth="1"/>
    <col min="11020" max="11264" width="11.42578125" style="2"/>
    <col min="11265" max="11265" width="20.5703125" style="2" customWidth="1"/>
    <col min="11266" max="11266" width="11.42578125" style="2"/>
    <col min="11267" max="11267" width="10.42578125" style="2" customWidth="1"/>
    <col min="11268" max="11268" width="13.7109375" style="2" customWidth="1"/>
    <col min="11269" max="11269" width="13.42578125" style="2" customWidth="1"/>
    <col min="11270" max="11270" width="2.5703125" style="2" customWidth="1"/>
    <col min="11271" max="11271" width="24.42578125" style="2" customWidth="1"/>
    <col min="11272" max="11272" width="11.42578125" style="2"/>
    <col min="11273" max="11273" width="12.7109375" style="2" bestFit="1" customWidth="1"/>
    <col min="11274" max="11274" width="8.5703125" style="2" customWidth="1"/>
    <col min="11275" max="11275" width="13.7109375" style="2" customWidth="1"/>
    <col min="11276" max="11520" width="11.42578125" style="2"/>
    <col min="11521" max="11521" width="20.5703125" style="2" customWidth="1"/>
    <col min="11522" max="11522" width="11.42578125" style="2"/>
    <col min="11523" max="11523" width="10.42578125" style="2" customWidth="1"/>
    <col min="11524" max="11524" width="13.7109375" style="2" customWidth="1"/>
    <col min="11525" max="11525" width="13.42578125" style="2" customWidth="1"/>
    <col min="11526" max="11526" width="2.5703125" style="2" customWidth="1"/>
    <col min="11527" max="11527" width="24.42578125" style="2" customWidth="1"/>
    <col min="11528" max="11528" width="11.42578125" style="2"/>
    <col min="11529" max="11529" width="12.7109375" style="2" bestFit="1" customWidth="1"/>
    <col min="11530" max="11530" width="8.5703125" style="2" customWidth="1"/>
    <col min="11531" max="11531" width="13.7109375" style="2" customWidth="1"/>
    <col min="11532" max="11776" width="11.42578125" style="2"/>
    <col min="11777" max="11777" width="20.5703125" style="2" customWidth="1"/>
    <col min="11778" max="11778" width="11.42578125" style="2"/>
    <col min="11779" max="11779" width="10.42578125" style="2" customWidth="1"/>
    <col min="11780" max="11780" width="13.7109375" style="2" customWidth="1"/>
    <col min="11781" max="11781" width="13.42578125" style="2" customWidth="1"/>
    <col min="11782" max="11782" width="2.5703125" style="2" customWidth="1"/>
    <col min="11783" max="11783" width="24.42578125" style="2" customWidth="1"/>
    <col min="11784" max="11784" width="11.42578125" style="2"/>
    <col min="11785" max="11785" width="12.7109375" style="2" bestFit="1" customWidth="1"/>
    <col min="11786" max="11786" width="8.5703125" style="2" customWidth="1"/>
    <col min="11787" max="11787" width="13.7109375" style="2" customWidth="1"/>
    <col min="11788" max="12032" width="11.42578125" style="2"/>
    <col min="12033" max="12033" width="20.5703125" style="2" customWidth="1"/>
    <col min="12034" max="12034" width="11.42578125" style="2"/>
    <col min="12035" max="12035" width="10.42578125" style="2" customWidth="1"/>
    <col min="12036" max="12036" width="13.7109375" style="2" customWidth="1"/>
    <col min="12037" max="12037" width="13.42578125" style="2" customWidth="1"/>
    <col min="12038" max="12038" width="2.5703125" style="2" customWidth="1"/>
    <col min="12039" max="12039" width="24.42578125" style="2" customWidth="1"/>
    <col min="12040" max="12040" width="11.42578125" style="2"/>
    <col min="12041" max="12041" width="12.7109375" style="2" bestFit="1" customWidth="1"/>
    <col min="12042" max="12042" width="8.5703125" style="2" customWidth="1"/>
    <col min="12043" max="12043" width="13.7109375" style="2" customWidth="1"/>
    <col min="12044" max="12288" width="11.42578125" style="2"/>
    <col min="12289" max="12289" width="20.5703125" style="2" customWidth="1"/>
    <col min="12290" max="12290" width="11.42578125" style="2"/>
    <col min="12291" max="12291" width="10.42578125" style="2" customWidth="1"/>
    <col min="12292" max="12292" width="13.7109375" style="2" customWidth="1"/>
    <col min="12293" max="12293" width="13.42578125" style="2" customWidth="1"/>
    <col min="12294" max="12294" width="2.5703125" style="2" customWidth="1"/>
    <col min="12295" max="12295" width="24.42578125" style="2" customWidth="1"/>
    <col min="12296" max="12296" width="11.42578125" style="2"/>
    <col min="12297" max="12297" width="12.7109375" style="2" bestFit="1" customWidth="1"/>
    <col min="12298" max="12298" width="8.5703125" style="2" customWidth="1"/>
    <col min="12299" max="12299" width="13.7109375" style="2" customWidth="1"/>
    <col min="12300" max="12544" width="11.42578125" style="2"/>
    <col min="12545" max="12545" width="20.5703125" style="2" customWidth="1"/>
    <col min="12546" max="12546" width="11.42578125" style="2"/>
    <col min="12547" max="12547" width="10.42578125" style="2" customWidth="1"/>
    <col min="12548" max="12548" width="13.7109375" style="2" customWidth="1"/>
    <col min="12549" max="12549" width="13.42578125" style="2" customWidth="1"/>
    <col min="12550" max="12550" width="2.5703125" style="2" customWidth="1"/>
    <col min="12551" max="12551" width="24.42578125" style="2" customWidth="1"/>
    <col min="12552" max="12552" width="11.42578125" style="2"/>
    <col min="12553" max="12553" width="12.7109375" style="2" bestFit="1" customWidth="1"/>
    <col min="12554" max="12554" width="8.5703125" style="2" customWidth="1"/>
    <col min="12555" max="12555" width="13.7109375" style="2" customWidth="1"/>
    <col min="12556" max="12800" width="11.42578125" style="2"/>
    <col min="12801" max="12801" width="20.5703125" style="2" customWidth="1"/>
    <col min="12802" max="12802" width="11.42578125" style="2"/>
    <col min="12803" max="12803" width="10.42578125" style="2" customWidth="1"/>
    <col min="12804" max="12804" width="13.7109375" style="2" customWidth="1"/>
    <col min="12805" max="12805" width="13.42578125" style="2" customWidth="1"/>
    <col min="12806" max="12806" width="2.5703125" style="2" customWidth="1"/>
    <col min="12807" max="12807" width="24.42578125" style="2" customWidth="1"/>
    <col min="12808" max="12808" width="11.42578125" style="2"/>
    <col min="12809" max="12809" width="12.7109375" style="2" bestFit="1" customWidth="1"/>
    <col min="12810" max="12810" width="8.5703125" style="2" customWidth="1"/>
    <col min="12811" max="12811" width="13.7109375" style="2" customWidth="1"/>
    <col min="12812" max="13056" width="11.42578125" style="2"/>
    <col min="13057" max="13057" width="20.5703125" style="2" customWidth="1"/>
    <col min="13058" max="13058" width="11.42578125" style="2"/>
    <col min="13059" max="13059" width="10.42578125" style="2" customWidth="1"/>
    <col min="13060" max="13060" width="13.7109375" style="2" customWidth="1"/>
    <col min="13061" max="13061" width="13.42578125" style="2" customWidth="1"/>
    <col min="13062" max="13062" width="2.5703125" style="2" customWidth="1"/>
    <col min="13063" max="13063" width="24.42578125" style="2" customWidth="1"/>
    <col min="13064" max="13064" width="11.42578125" style="2"/>
    <col min="13065" max="13065" width="12.7109375" style="2" bestFit="1" customWidth="1"/>
    <col min="13066" max="13066" width="8.5703125" style="2" customWidth="1"/>
    <col min="13067" max="13067" width="13.7109375" style="2" customWidth="1"/>
    <col min="13068" max="13312" width="11.42578125" style="2"/>
    <col min="13313" max="13313" width="20.5703125" style="2" customWidth="1"/>
    <col min="13314" max="13314" width="11.42578125" style="2"/>
    <col min="13315" max="13315" width="10.42578125" style="2" customWidth="1"/>
    <col min="13316" max="13316" width="13.7109375" style="2" customWidth="1"/>
    <col min="13317" max="13317" width="13.42578125" style="2" customWidth="1"/>
    <col min="13318" max="13318" width="2.5703125" style="2" customWidth="1"/>
    <col min="13319" max="13319" width="24.42578125" style="2" customWidth="1"/>
    <col min="13320" max="13320" width="11.42578125" style="2"/>
    <col min="13321" max="13321" width="12.7109375" style="2" bestFit="1" customWidth="1"/>
    <col min="13322" max="13322" width="8.5703125" style="2" customWidth="1"/>
    <col min="13323" max="13323" width="13.7109375" style="2" customWidth="1"/>
    <col min="13324" max="13568" width="11.42578125" style="2"/>
    <col min="13569" max="13569" width="20.5703125" style="2" customWidth="1"/>
    <col min="13570" max="13570" width="11.42578125" style="2"/>
    <col min="13571" max="13571" width="10.42578125" style="2" customWidth="1"/>
    <col min="13572" max="13572" width="13.7109375" style="2" customWidth="1"/>
    <col min="13573" max="13573" width="13.42578125" style="2" customWidth="1"/>
    <col min="13574" max="13574" width="2.5703125" style="2" customWidth="1"/>
    <col min="13575" max="13575" width="24.42578125" style="2" customWidth="1"/>
    <col min="13576" max="13576" width="11.42578125" style="2"/>
    <col min="13577" max="13577" width="12.7109375" style="2" bestFit="1" customWidth="1"/>
    <col min="13578" max="13578" width="8.5703125" style="2" customWidth="1"/>
    <col min="13579" max="13579" width="13.7109375" style="2" customWidth="1"/>
    <col min="13580" max="13824" width="11.42578125" style="2"/>
    <col min="13825" max="13825" width="20.5703125" style="2" customWidth="1"/>
    <col min="13826" max="13826" width="11.42578125" style="2"/>
    <col min="13827" max="13827" width="10.42578125" style="2" customWidth="1"/>
    <col min="13828" max="13828" width="13.7109375" style="2" customWidth="1"/>
    <col min="13829" max="13829" width="13.42578125" style="2" customWidth="1"/>
    <col min="13830" max="13830" width="2.5703125" style="2" customWidth="1"/>
    <col min="13831" max="13831" width="24.42578125" style="2" customWidth="1"/>
    <col min="13832" max="13832" width="11.42578125" style="2"/>
    <col min="13833" max="13833" width="12.7109375" style="2" bestFit="1" customWidth="1"/>
    <col min="13834" max="13834" width="8.5703125" style="2" customWidth="1"/>
    <col min="13835" max="13835" width="13.7109375" style="2" customWidth="1"/>
    <col min="13836" max="14080" width="11.42578125" style="2"/>
    <col min="14081" max="14081" width="20.5703125" style="2" customWidth="1"/>
    <col min="14082" max="14082" width="11.42578125" style="2"/>
    <col min="14083" max="14083" width="10.42578125" style="2" customWidth="1"/>
    <col min="14084" max="14084" width="13.7109375" style="2" customWidth="1"/>
    <col min="14085" max="14085" width="13.42578125" style="2" customWidth="1"/>
    <col min="14086" max="14086" width="2.5703125" style="2" customWidth="1"/>
    <col min="14087" max="14087" width="24.42578125" style="2" customWidth="1"/>
    <col min="14088" max="14088" width="11.42578125" style="2"/>
    <col min="14089" max="14089" width="12.7109375" style="2" bestFit="1" customWidth="1"/>
    <col min="14090" max="14090" width="8.5703125" style="2" customWidth="1"/>
    <col min="14091" max="14091" width="13.7109375" style="2" customWidth="1"/>
    <col min="14092" max="14336" width="11.42578125" style="2"/>
    <col min="14337" max="14337" width="20.5703125" style="2" customWidth="1"/>
    <col min="14338" max="14338" width="11.42578125" style="2"/>
    <col min="14339" max="14339" width="10.42578125" style="2" customWidth="1"/>
    <col min="14340" max="14340" width="13.7109375" style="2" customWidth="1"/>
    <col min="14341" max="14341" width="13.42578125" style="2" customWidth="1"/>
    <col min="14342" max="14342" width="2.5703125" style="2" customWidth="1"/>
    <col min="14343" max="14343" width="24.42578125" style="2" customWidth="1"/>
    <col min="14344" max="14344" width="11.42578125" style="2"/>
    <col min="14345" max="14345" width="12.7109375" style="2" bestFit="1" customWidth="1"/>
    <col min="14346" max="14346" width="8.5703125" style="2" customWidth="1"/>
    <col min="14347" max="14347" width="13.7109375" style="2" customWidth="1"/>
    <col min="14348" max="14592" width="11.42578125" style="2"/>
    <col min="14593" max="14593" width="20.5703125" style="2" customWidth="1"/>
    <col min="14594" max="14594" width="11.42578125" style="2"/>
    <col min="14595" max="14595" width="10.42578125" style="2" customWidth="1"/>
    <col min="14596" max="14596" width="13.7109375" style="2" customWidth="1"/>
    <col min="14597" max="14597" width="13.42578125" style="2" customWidth="1"/>
    <col min="14598" max="14598" width="2.5703125" style="2" customWidth="1"/>
    <col min="14599" max="14599" width="24.42578125" style="2" customWidth="1"/>
    <col min="14600" max="14600" width="11.42578125" style="2"/>
    <col min="14601" max="14601" width="12.7109375" style="2" bestFit="1" customWidth="1"/>
    <col min="14602" max="14602" width="8.5703125" style="2" customWidth="1"/>
    <col min="14603" max="14603" width="13.7109375" style="2" customWidth="1"/>
    <col min="14604" max="14848" width="11.42578125" style="2"/>
    <col min="14849" max="14849" width="20.5703125" style="2" customWidth="1"/>
    <col min="14850" max="14850" width="11.42578125" style="2"/>
    <col min="14851" max="14851" width="10.42578125" style="2" customWidth="1"/>
    <col min="14852" max="14852" width="13.7109375" style="2" customWidth="1"/>
    <col min="14853" max="14853" width="13.42578125" style="2" customWidth="1"/>
    <col min="14854" max="14854" width="2.5703125" style="2" customWidth="1"/>
    <col min="14855" max="14855" width="24.42578125" style="2" customWidth="1"/>
    <col min="14856" max="14856" width="11.42578125" style="2"/>
    <col min="14857" max="14857" width="12.7109375" style="2" bestFit="1" customWidth="1"/>
    <col min="14858" max="14858" width="8.5703125" style="2" customWidth="1"/>
    <col min="14859" max="14859" width="13.7109375" style="2" customWidth="1"/>
    <col min="14860" max="15104" width="11.42578125" style="2"/>
    <col min="15105" max="15105" width="20.5703125" style="2" customWidth="1"/>
    <col min="15106" max="15106" width="11.42578125" style="2"/>
    <col min="15107" max="15107" width="10.42578125" style="2" customWidth="1"/>
    <col min="15108" max="15108" width="13.7109375" style="2" customWidth="1"/>
    <col min="15109" max="15109" width="13.42578125" style="2" customWidth="1"/>
    <col min="15110" max="15110" width="2.5703125" style="2" customWidth="1"/>
    <col min="15111" max="15111" width="24.42578125" style="2" customWidth="1"/>
    <col min="15112" max="15112" width="11.42578125" style="2"/>
    <col min="15113" max="15113" width="12.7109375" style="2" bestFit="1" customWidth="1"/>
    <col min="15114" max="15114" width="8.5703125" style="2" customWidth="1"/>
    <col min="15115" max="15115" width="13.7109375" style="2" customWidth="1"/>
    <col min="15116" max="15360" width="11.42578125" style="2"/>
    <col min="15361" max="15361" width="20.5703125" style="2" customWidth="1"/>
    <col min="15362" max="15362" width="11.42578125" style="2"/>
    <col min="15363" max="15363" width="10.42578125" style="2" customWidth="1"/>
    <col min="15364" max="15364" width="13.7109375" style="2" customWidth="1"/>
    <col min="15365" max="15365" width="13.42578125" style="2" customWidth="1"/>
    <col min="15366" max="15366" width="2.5703125" style="2" customWidth="1"/>
    <col min="15367" max="15367" width="24.42578125" style="2" customWidth="1"/>
    <col min="15368" max="15368" width="11.42578125" style="2"/>
    <col min="15369" max="15369" width="12.7109375" style="2" bestFit="1" customWidth="1"/>
    <col min="15370" max="15370" width="8.5703125" style="2" customWidth="1"/>
    <col min="15371" max="15371" width="13.7109375" style="2" customWidth="1"/>
    <col min="15372" max="15616" width="11.42578125" style="2"/>
    <col min="15617" max="15617" width="20.5703125" style="2" customWidth="1"/>
    <col min="15618" max="15618" width="11.42578125" style="2"/>
    <col min="15619" max="15619" width="10.42578125" style="2" customWidth="1"/>
    <col min="15620" max="15620" width="13.7109375" style="2" customWidth="1"/>
    <col min="15621" max="15621" width="13.42578125" style="2" customWidth="1"/>
    <col min="15622" max="15622" width="2.5703125" style="2" customWidth="1"/>
    <col min="15623" max="15623" width="24.42578125" style="2" customWidth="1"/>
    <col min="15624" max="15624" width="11.42578125" style="2"/>
    <col min="15625" max="15625" width="12.7109375" style="2" bestFit="1" customWidth="1"/>
    <col min="15626" max="15626" width="8.5703125" style="2" customWidth="1"/>
    <col min="15627" max="15627" width="13.7109375" style="2" customWidth="1"/>
    <col min="15628" max="15872" width="11.42578125" style="2"/>
    <col min="15873" max="15873" width="20.5703125" style="2" customWidth="1"/>
    <col min="15874" max="15874" width="11.42578125" style="2"/>
    <col min="15875" max="15875" width="10.42578125" style="2" customWidth="1"/>
    <col min="15876" max="15876" width="13.7109375" style="2" customWidth="1"/>
    <col min="15877" max="15877" width="13.42578125" style="2" customWidth="1"/>
    <col min="15878" max="15878" width="2.5703125" style="2" customWidth="1"/>
    <col min="15879" max="15879" width="24.42578125" style="2" customWidth="1"/>
    <col min="15880" max="15880" width="11.42578125" style="2"/>
    <col min="15881" max="15881" width="12.7109375" style="2" bestFit="1" customWidth="1"/>
    <col min="15882" max="15882" width="8.5703125" style="2" customWidth="1"/>
    <col min="15883" max="15883" width="13.7109375" style="2" customWidth="1"/>
    <col min="15884" max="16128" width="11.42578125" style="2"/>
    <col min="16129" max="16129" width="20.5703125" style="2" customWidth="1"/>
    <col min="16130" max="16130" width="11.42578125" style="2"/>
    <col min="16131" max="16131" width="10.42578125" style="2" customWidth="1"/>
    <col min="16132" max="16132" width="13.7109375" style="2" customWidth="1"/>
    <col min="16133" max="16133" width="13.42578125" style="2" customWidth="1"/>
    <col min="16134" max="16134" width="2.5703125" style="2" customWidth="1"/>
    <col min="16135" max="16135" width="24.42578125" style="2" customWidth="1"/>
    <col min="16136" max="16136" width="11.42578125" style="2"/>
    <col min="16137" max="16137" width="12.7109375" style="2" bestFit="1" customWidth="1"/>
    <col min="16138" max="16138" width="8.5703125" style="2" customWidth="1"/>
    <col min="16139" max="16139" width="13.7109375" style="2" customWidth="1"/>
    <col min="16140" max="16384" width="11.42578125" style="2"/>
  </cols>
  <sheetData>
    <row r="1" spans="1:11">
      <c r="A1" s="2" t="s">
        <v>0</v>
      </c>
      <c r="J1" s="2" t="s">
        <v>80</v>
      </c>
      <c r="K1" s="2">
        <v>2022</v>
      </c>
    </row>
    <row r="2" spans="1:11">
      <c r="A2" s="2" t="s">
        <v>2</v>
      </c>
      <c r="D2" s="24">
        <v>44773</v>
      </c>
    </row>
    <row r="3" spans="1:11" ht="7.5" customHeight="1"/>
    <row r="4" spans="1:11">
      <c r="A4" s="25" t="s">
        <v>3</v>
      </c>
      <c r="C4" s="24">
        <v>44743</v>
      </c>
      <c r="D4" s="7"/>
      <c r="E4" s="7">
        <v>84660738.229999989</v>
      </c>
      <c r="G4" s="25" t="s">
        <v>4</v>
      </c>
    </row>
    <row r="5" spans="1:11" ht="5.25" customHeight="1">
      <c r="C5" s="24"/>
      <c r="D5" s="7"/>
      <c r="E5" s="7"/>
    </row>
    <row r="6" spans="1:11">
      <c r="A6" s="25" t="s">
        <v>5</v>
      </c>
    </row>
    <row r="7" spans="1:11">
      <c r="A7" s="25" t="s">
        <v>6</v>
      </c>
      <c r="E7" s="7"/>
    </row>
    <row r="8" spans="1:11">
      <c r="A8" s="2" t="s">
        <v>7</v>
      </c>
      <c r="D8" s="41">
        <v>363196.8</v>
      </c>
      <c r="J8" s="7"/>
    </row>
    <row r="9" spans="1:11">
      <c r="A9" s="2" t="s">
        <v>8</v>
      </c>
      <c r="D9" s="41">
        <v>650641.12</v>
      </c>
      <c r="G9" s="2" t="s">
        <v>9</v>
      </c>
      <c r="I9" s="7">
        <v>11134657.6</v>
      </c>
    </row>
    <row r="10" spans="1:11">
      <c r="A10" s="2" t="s">
        <v>10</v>
      </c>
      <c r="D10" s="41">
        <v>0</v>
      </c>
      <c r="G10" s="2" t="s">
        <v>11</v>
      </c>
      <c r="I10" s="7">
        <v>10816508.68</v>
      </c>
      <c r="K10" s="7"/>
    </row>
    <row r="11" spans="1:11">
      <c r="A11" s="2" t="s">
        <v>12</v>
      </c>
      <c r="D11" s="41">
        <v>56350</v>
      </c>
      <c r="G11" s="2" t="s">
        <v>13</v>
      </c>
      <c r="I11" s="7">
        <v>0</v>
      </c>
    </row>
    <row r="12" spans="1:11">
      <c r="A12" s="2" t="s">
        <v>14</v>
      </c>
      <c r="D12" s="41">
        <v>0</v>
      </c>
      <c r="G12" s="2" t="s">
        <v>15</v>
      </c>
      <c r="I12" s="7">
        <v>617500</v>
      </c>
    </row>
    <row r="13" spans="1:11">
      <c r="A13" s="2" t="s">
        <v>16</v>
      </c>
      <c r="D13" s="41">
        <v>20000</v>
      </c>
      <c r="G13" s="2" t="s">
        <v>17</v>
      </c>
      <c r="I13" s="7">
        <v>210880</v>
      </c>
    </row>
    <row r="14" spans="1:11">
      <c r="A14" s="2" t="s">
        <v>18</v>
      </c>
      <c r="D14" s="41">
        <v>0</v>
      </c>
      <c r="G14" s="2" t="s">
        <v>19</v>
      </c>
      <c r="I14" s="7">
        <v>17684804.73</v>
      </c>
    </row>
    <row r="15" spans="1:11">
      <c r="A15" s="2" t="s">
        <v>20</v>
      </c>
      <c r="D15" s="41">
        <v>2454.54</v>
      </c>
      <c r="G15" s="2" t="s">
        <v>21</v>
      </c>
      <c r="I15" s="7">
        <v>0</v>
      </c>
      <c r="J15" s="42"/>
      <c r="K15" s="43"/>
    </row>
    <row r="16" spans="1:11">
      <c r="A16" s="2" t="s">
        <v>22</v>
      </c>
      <c r="D16" s="41">
        <v>7000</v>
      </c>
      <c r="G16" s="2" t="s">
        <v>23</v>
      </c>
      <c r="I16" s="39">
        <v>40464351.010000005</v>
      </c>
      <c r="J16" s="44"/>
      <c r="K16" s="39">
        <v>40464351.010000005</v>
      </c>
    </row>
    <row r="17" spans="1:11">
      <c r="A17" s="2" t="s">
        <v>24</v>
      </c>
      <c r="D17" s="41">
        <v>51351</v>
      </c>
      <c r="G17" s="25"/>
    </row>
    <row r="18" spans="1:11">
      <c r="A18" s="2" t="s">
        <v>25</v>
      </c>
      <c r="D18" s="41">
        <v>105665.27</v>
      </c>
      <c r="G18" s="25" t="s">
        <v>5</v>
      </c>
    </row>
    <row r="19" spans="1:11">
      <c r="A19" s="2" t="s">
        <v>27</v>
      </c>
      <c r="D19" s="41">
        <v>147930.26999999996</v>
      </c>
      <c r="G19" s="2" t="s">
        <v>28</v>
      </c>
      <c r="K19" s="7">
        <v>2443973.87</v>
      </c>
    </row>
    <row r="20" spans="1:11">
      <c r="A20" s="2" t="s">
        <v>29</v>
      </c>
      <c r="D20" s="41">
        <v>17530.719999999998</v>
      </c>
      <c r="G20" s="2" t="s">
        <v>30</v>
      </c>
      <c r="K20" s="7">
        <v>1279437</v>
      </c>
    </row>
    <row r="21" spans="1:11">
      <c r="A21" s="2" t="s">
        <v>31</v>
      </c>
      <c r="D21" s="41">
        <v>11000</v>
      </c>
      <c r="G21" s="2" t="s">
        <v>32</v>
      </c>
      <c r="K21" s="39">
        <v>44187761.880000003</v>
      </c>
    </row>
    <row r="22" spans="1:11">
      <c r="A22" s="2" t="s">
        <v>33</v>
      </c>
      <c r="D22" s="41">
        <v>6720</v>
      </c>
      <c r="K22" s="45"/>
    </row>
    <row r="23" spans="1:11">
      <c r="A23" s="2" t="s">
        <v>34</v>
      </c>
      <c r="D23" s="41">
        <v>0</v>
      </c>
    </row>
    <row r="24" spans="1:11">
      <c r="A24" s="2" t="s">
        <v>35</v>
      </c>
      <c r="D24" s="41">
        <v>223677.26</v>
      </c>
      <c r="J24" s="7"/>
      <c r="K24" s="7"/>
    </row>
    <row r="25" spans="1:11">
      <c r="A25" s="2" t="s">
        <v>38</v>
      </c>
      <c r="D25" s="41">
        <v>29357.229999999996</v>
      </c>
      <c r="G25" s="25" t="s">
        <v>36</v>
      </c>
      <c r="H25" s="46" t="s">
        <v>37</v>
      </c>
      <c r="I25" s="46">
        <v>44773</v>
      </c>
    </row>
    <row r="26" spans="1:11">
      <c r="A26" s="2" t="s">
        <v>40</v>
      </c>
      <c r="D26" s="41">
        <v>31320.87</v>
      </c>
      <c r="G26" s="2" t="s">
        <v>39</v>
      </c>
      <c r="I26" s="7">
        <v>47934.29</v>
      </c>
    </row>
    <row r="27" spans="1:11">
      <c r="A27" s="2" t="s">
        <v>42</v>
      </c>
      <c r="D27" s="41">
        <v>204400</v>
      </c>
      <c r="G27" s="2" t="s">
        <v>41</v>
      </c>
      <c r="I27" s="7">
        <v>25000</v>
      </c>
      <c r="K27" s="7"/>
    </row>
    <row r="28" spans="1:11">
      <c r="A28" s="2" t="s">
        <v>44</v>
      </c>
      <c r="D28" s="41">
        <v>0</v>
      </c>
      <c r="G28" s="2" t="s">
        <v>43</v>
      </c>
      <c r="I28" s="7">
        <v>5000</v>
      </c>
    </row>
    <row r="29" spans="1:11">
      <c r="A29" s="2" t="s">
        <v>46</v>
      </c>
      <c r="D29" s="41">
        <v>1391533.64</v>
      </c>
      <c r="G29" s="2" t="s">
        <v>45</v>
      </c>
      <c r="I29" s="7">
        <v>5884514.29</v>
      </c>
      <c r="J29" s="7"/>
    </row>
    <row r="30" spans="1:11">
      <c r="A30" s="2" t="s">
        <v>48</v>
      </c>
      <c r="D30" s="41">
        <v>165550</v>
      </c>
      <c r="G30" s="2" t="s">
        <v>47</v>
      </c>
      <c r="I30" s="7">
        <v>28559.016999999993</v>
      </c>
      <c r="J30" s="7"/>
    </row>
    <row r="31" spans="1:11">
      <c r="A31" s="2" t="s">
        <v>50</v>
      </c>
      <c r="D31" s="41">
        <v>2042136.9699999997</v>
      </c>
      <c r="G31" s="2" t="s">
        <v>49</v>
      </c>
      <c r="I31" s="7">
        <v>4620.66</v>
      </c>
      <c r="J31" s="7"/>
    </row>
    <row r="32" spans="1:11">
      <c r="A32" s="2" t="s">
        <v>52</v>
      </c>
      <c r="D32" s="41">
        <v>0</v>
      </c>
      <c r="G32" s="2" t="s">
        <v>51</v>
      </c>
      <c r="I32" s="45">
        <v>7028.31</v>
      </c>
      <c r="J32" s="7"/>
    </row>
    <row r="33" spans="1:12">
      <c r="A33" s="2" t="s">
        <v>54</v>
      </c>
      <c r="D33" s="16">
        <v>177956</v>
      </c>
      <c r="G33" s="2" t="s">
        <v>53</v>
      </c>
      <c r="I33" s="45">
        <v>15664375.029999999</v>
      </c>
      <c r="J33" s="7"/>
      <c r="K33" s="45"/>
    </row>
    <row r="34" spans="1:12">
      <c r="A34" s="2" t="s">
        <v>56</v>
      </c>
      <c r="D34" s="16">
        <v>2805171.9800000004</v>
      </c>
      <c r="G34" s="2" t="s">
        <v>55</v>
      </c>
      <c r="I34" s="45">
        <v>5254.67</v>
      </c>
      <c r="J34" s="7"/>
      <c r="K34" s="45"/>
    </row>
    <row r="35" spans="1:12">
      <c r="A35" s="2" t="s">
        <v>58</v>
      </c>
      <c r="D35" s="16">
        <v>19741586.120000001</v>
      </c>
      <c r="G35" s="2" t="s">
        <v>81</v>
      </c>
      <c r="I35" s="7">
        <v>1146655.519999987</v>
      </c>
      <c r="J35" s="7"/>
      <c r="K35" s="45"/>
      <c r="L35" s="7"/>
    </row>
    <row r="36" spans="1:12">
      <c r="A36" s="2" t="s">
        <v>69</v>
      </c>
      <c r="D36" s="16">
        <v>0</v>
      </c>
      <c r="G36" s="2" t="s">
        <v>59</v>
      </c>
      <c r="I36" s="7">
        <v>30000000</v>
      </c>
      <c r="J36" s="47"/>
    </row>
    <row r="37" spans="1:12">
      <c r="A37" s="2" t="s">
        <v>60</v>
      </c>
      <c r="D37" s="16">
        <v>0</v>
      </c>
      <c r="G37" s="2" t="s">
        <v>82</v>
      </c>
      <c r="I37" s="7">
        <v>18000000</v>
      </c>
      <c r="J37" s="47"/>
    </row>
    <row r="38" spans="1:12">
      <c r="A38" s="2" t="s">
        <v>62</v>
      </c>
      <c r="D38" s="16">
        <v>590</v>
      </c>
      <c r="E38" s="7"/>
    </row>
    <row r="39" spans="1:12">
      <c r="A39" s="2" t="s">
        <v>77</v>
      </c>
      <c r="D39" s="16">
        <v>9481.02</v>
      </c>
      <c r="E39" s="7"/>
    </row>
    <row r="40" spans="1:12">
      <c r="A40" s="2" t="s">
        <v>64</v>
      </c>
      <c r="D40" s="7">
        <v>28262600.809999999</v>
      </c>
      <c r="E40" s="39">
        <v>28262600.809999999</v>
      </c>
      <c r="G40" s="2" t="s">
        <v>63</v>
      </c>
      <c r="I40" s="39">
        <v>70818941.786999986</v>
      </c>
      <c r="J40" s="44"/>
      <c r="K40" s="39">
        <v>70818941.786999986</v>
      </c>
    </row>
    <row r="41" spans="1:12" ht="7.5" customHeight="1">
      <c r="J41" s="2" t="s">
        <v>83</v>
      </c>
    </row>
    <row r="42" spans="1:12">
      <c r="A42" s="25" t="s">
        <v>5</v>
      </c>
      <c r="J42" s="7"/>
    </row>
    <row r="43" spans="1:12">
      <c r="A43" s="2" t="s">
        <v>65</v>
      </c>
      <c r="E43" s="16">
        <v>2083364.63</v>
      </c>
    </row>
    <row r="44" spans="1:12" ht="7.5" customHeight="1"/>
    <row r="45" spans="1:12">
      <c r="A45" s="2" t="s">
        <v>66</v>
      </c>
      <c r="E45" s="40">
        <v>115006703.66999999</v>
      </c>
      <c r="G45" s="2" t="s">
        <v>67</v>
      </c>
      <c r="K45" s="40">
        <v>115006703.667</v>
      </c>
    </row>
    <row r="47" spans="1:12">
      <c r="G47" s="22">
        <f>E45-K45</f>
        <v>2.9999911785125732E-3</v>
      </c>
    </row>
    <row r="48" spans="1:12">
      <c r="I48" s="7"/>
    </row>
    <row r="50" spans="1:10">
      <c r="H50" s="24"/>
      <c r="J50" s="24"/>
    </row>
    <row r="52" spans="1:10">
      <c r="A52" s="2" t="s">
        <v>84</v>
      </c>
      <c r="I52" s="7"/>
    </row>
    <row r="53" spans="1:10">
      <c r="I53" s="7"/>
    </row>
    <row r="54" spans="1:10">
      <c r="I54" s="7"/>
    </row>
    <row r="55" spans="1:10">
      <c r="I55" s="7"/>
    </row>
  </sheetData>
  <pageMargins left="0.39370078740157483" right="0" top="0.39370078740157483" bottom="0" header="0" footer="0"/>
  <pageSetup paperSize="9" orientation="landscape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L53"/>
  <sheetViews>
    <sheetView workbookViewId="0">
      <selection activeCell="E23" sqref="E23"/>
    </sheetView>
  </sheetViews>
  <sheetFormatPr baseColWidth="10" defaultRowHeight="12.75"/>
  <cols>
    <col min="1" max="1" width="20.5703125" style="2" customWidth="1"/>
    <col min="2" max="2" width="11.42578125" style="2"/>
    <col min="3" max="3" width="10.42578125" style="2" customWidth="1"/>
    <col min="4" max="4" width="13.85546875" style="2" bestFit="1" customWidth="1"/>
    <col min="5" max="5" width="13.7109375" style="2" bestFit="1" customWidth="1"/>
    <col min="6" max="6" width="4.5703125" style="2" customWidth="1"/>
    <col min="7" max="7" width="24.42578125" style="2" customWidth="1"/>
    <col min="8" max="8" width="11.42578125" style="2"/>
    <col min="9" max="9" width="12.85546875" style="2" bestFit="1" customWidth="1"/>
    <col min="10" max="10" width="11.42578125" style="2"/>
    <col min="11" max="11" width="13.7109375" style="2" customWidth="1"/>
    <col min="12" max="12" width="12.28515625" style="2" bestFit="1" customWidth="1"/>
    <col min="13" max="256" width="11.42578125" style="2"/>
    <col min="257" max="257" width="20.5703125" style="2" customWidth="1"/>
    <col min="258" max="258" width="11.42578125" style="2"/>
    <col min="259" max="259" width="10.42578125" style="2" customWidth="1"/>
    <col min="260" max="260" width="13.85546875" style="2" bestFit="1" customWidth="1"/>
    <col min="261" max="261" width="13.7109375" style="2" bestFit="1" customWidth="1"/>
    <col min="262" max="262" width="4.5703125" style="2" customWidth="1"/>
    <col min="263" max="263" width="24.42578125" style="2" customWidth="1"/>
    <col min="264" max="264" width="11.42578125" style="2"/>
    <col min="265" max="265" width="12.85546875" style="2" bestFit="1" customWidth="1"/>
    <col min="266" max="266" width="11.42578125" style="2"/>
    <col min="267" max="267" width="13.7109375" style="2" customWidth="1"/>
    <col min="268" max="268" width="12.28515625" style="2" bestFit="1" customWidth="1"/>
    <col min="269" max="512" width="11.42578125" style="2"/>
    <col min="513" max="513" width="20.5703125" style="2" customWidth="1"/>
    <col min="514" max="514" width="11.42578125" style="2"/>
    <col min="515" max="515" width="10.42578125" style="2" customWidth="1"/>
    <col min="516" max="516" width="13.85546875" style="2" bestFit="1" customWidth="1"/>
    <col min="517" max="517" width="13.7109375" style="2" bestFit="1" customWidth="1"/>
    <col min="518" max="518" width="4.5703125" style="2" customWidth="1"/>
    <col min="519" max="519" width="24.42578125" style="2" customWidth="1"/>
    <col min="520" max="520" width="11.42578125" style="2"/>
    <col min="521" max="521" width="12.85546875" style="2" bestFit="1" customWidth="1"/>
    <col min="522" max="522" width="11.42578125" style="2"/>
    <col min="523" max="523" width="13.7109375" style="2" customWidth="1"/>
    <col min="524" max="524" width="12.28515625" style="2" bestFit="1" customWidth="1"/>
    <col min="525" max="768" width="11.42578125" style="2"/>
    <col min="769" max="769" width="20.5703125" style="2" customWidth="1"/>
    <col min="770" max="770" width="11.42578125" style="2"/>
    <col min="771" max="771" width="10.42578125" style="2" customWidth="1"/>
    <col min="772" max="772" width="13.85546875" style="2" bestFit="1" customWidth="1"/>
    <col min="773" max="773" width="13.7109375" style="2" bestFit="1" customWidth="1"/>
    <col min="774" max="774" width="4.5703125" style="2" customWidth="1"/>
    <col min="775" max="775" width="24.42578125" style="2" customWidth="1"/>
    <col min="776" max="776" width="11.42578125" style="2"/>
    <col min="777" max="777" width="12.85546875" style="2" bestFit="1" customWidth="1"/>
    <col min="778" max="778" width="11.42578125" style="2"/>
    <col min="779" max="779" width="13.7109375" style="2" customWidth="1"/>
    <col min="780" max="780" width="12.28515625" style="2" bestFit="1" customWidth="1"/>
    <col min="781" max="1024" width="11.42578125" style="2"/>
    <col min="1025" max="1025" width="20.5703125" style="2" customWidth="1"/>
    <col min="1026" max="1026" width="11.42578125" style="2"/>
    <col min="1027" max="1027" width="10.42578125" style="2" customWidth="1"/>
    <col min="1028" max="1028" width="13.85546875" style="2" bestFit="1" customWidth="1"/>
    <col min="1029" max="1029" width="13.7109375" style="2" bestFit="1" customWidth="1"/>
    <col min="1030" max="1030" width="4.5703125" style="2" customWidth="1"/>
    <col min="1031" max="1031" width="24.42578125" style="2" customWidth="1"/>
    <col min="1032" max="1032" width="11.42578125" style="2"/>
    <col min="1033" max="1033" width="12.85546875" style="2" bestFit="1" customWidth="1"/>
    <col min="1034" max="1034" width="11.42578125" style="2"/>
    <col min="1035" max="1035" width="13.7109375" style="2" customWidth="1"/>
    <col min="1036" max="1036" width="12.28515625" style="2" bestFit="1" customWidth="1"/>
    <col min="1037" max="1280" width="11.42578125" style="2"/>
    <col min="1281" max="1281" width="20.5703125" style="2" customWidth="1"/>
    <col min="1282" max="1282" width="11.42578125" style="2"/>
    <col min="1283" max="1283" width="10.42578125" style="2" customWidth="1"/>
    <col min="1284" max="1284" width="13.85546875" style="2" bestFit="1" customWidth="1"/>
    <col min="1285" max="1285" width="13.7109375" style="2" bestFit="1" customWidth="1"/>
    <col min="1286" max="1286" width="4.5703125" style="2" customWidth="1"/>
    <col min="1287" max="1287" width="24.42578125" style="2" customWidth="1"/>
    <col min="1288" max="1288" width="11.42578125" style="2"/>
    <col min="1289" max="1289" width="12.85546875" style="2" bestFit="1" customWidth="1"/>
    <col min="1290" max="1290" width="11.42578125" style="2"/>
    <col min="1291" max="1291" width="13.7109375" style="2" customWidth="1"/>
    <col min="1292" max="1292" width="12.28515625" style="2" bestFit="1" customWidth="1"/>
    <col min="1293" max="1536" width="11.42578125" style="2"/>
    <col min="1537" max="1537" width="20.5703125" style="2" customWidth="1"/>
    <col min="1538" max="1538" width="11.42578125" style="2"/>
    <col min="1539" max="1539" width="10.42578125" style="2" customWidth="1"/>
    <col min="1540" max="1540" width="13.85546875" style="2" bestFit="1" customWidth="1"/>
    <col min="1541" max="1541" width="13.7109375" style="2" bestFit="1" customWidth="1"/>
    <col min="1542" max="1542" width="4.5703125" style="2" customWidth="1"/>
    <col min="1543" max="1543" width="24.42578125" style="2" customWidth="1"/>
    <col min="1544" max="1544" width="11.42578125" style="2"/>
    <col min="1545" max="1545" width="12.85546875" style="2" bestFit="1" customWidth="1"/>
    <col min="1546" max="1546" width="11.42578125" style="2"/>
    <col min="1547" max="1547" width="13.7109375" style="2" customWidth="1"/>
    <col min="1548" max="1548" width="12.28515625" style="2" bestFit="1" customWidth="1"/>
    <col min="1549" max="1792" width="11.42578125" style="2"/>
    <col min="1793" max="1793" width="20.5703125" style="2" customWidth="1"/>
    <col min="1794" max="1794" width="11.42578125" style="2"/>
    <col min="1795" max="1795" width="10.42578125" style="2" customWidth="1"/>
    <col min="1796" max="1796" width="13.85546875" style="2" bestFit="1" customWidth="1"/>
    <col min="1797" max="1797" width="13.7109375" style="2" bestFit="1" customWidth="1"/>
    <col min="1798" max="1798" width="4.5703125" style="2" customWidth="1"/>
    <col min="1799" max="1799" width="24.42578125" style="2" customWidth="1"/>
    <col min="1800" max="1800" width="11.42578125" style="2"/>
    <col min="1801" max="1801" width="12.85546875" style="2" bestFit="1" customWidth="1"/>
    <col min="1802" max="1802" width="11.42578125" style="2"/>
    <col min="1803" max="1803" width="13.7109375" style="2" customWidth="1"/>
    <col min="1804" max="1804" width="12.28515625" style="2" bestFit="1" customWidth="1"/>
    <col min="1805" max="2048" width="11.42578125" style="2"/>
    <col min="2049" max="2049" width="20.5703125" style="2" customWidth="1"/>
    <col min="2050" max="2050" width="11.42578125" style="2"/>
    <col min="2051" max="2051" width="10.42578125" style="2" customWidth="1"/>
    <col min="2052" max="2052" width="13.85546875" style="2" bestFit="1" customWidth="1"/>
    <col min="2053" max="2053" width="13.7109375" style="2" bestFit="1" customWidth="1"/>
    <col min="2054" max="2054" width="4.5703125" style="2" customWidth="1"/>
    <col min="2055" max="2055" width="24.42578125" style="2" customWidth="1"/>
    <col min="2056" max="2056" width="11.42578125" style="2"/>
    <col min="2057" max="2057" width="12.85546875" style="2" bestFit="1" customWidth="1"/>
    <col min="2058" max="2058" width="11.42578125" style="2"/>
    <col min="2059" max="2059" width="13.7109375" style="2" customWidth="1"/>
    <col min="2060" max="2060" width="12.28515625" style="2" bestFit="1" customWidth="1"/>
    <col min="2061" max="2304" width="11.42578125" style="2"/>
    <col min="2305" max="2305" width="20.5703125" style="2" customWidth="1"/>
    <col min="2306" max="2306" width="11.42578125" style="2"/>
    <col min="2307" max="2307" width="10.42578125" style="2" customWidth="1"/>
    <col min="2308" max="2308" width="13.85546875" style="2" bestFit="1" customWidth="1"/>
    <col min="2309" max="2309" width="13.7109375" style="2" bestFit="1" customWidth="1"/>
    <col min="2310" max="2310" width="4.5703125" style="2" customWidth="1"/>
    <col min="2311" max="2311" width="24.42578125" style="2" customWidth="1"/>
    <col min="2312" max="2312" width="11.42578125" style="2"/>
    <col min="2313" max="2313" width="12.85546875" style="2" bestFit="1" customWidth="1"/>
    <col min="2314" max="2314" width="11.42578125" style="2"/>
    <col min="2315" max="2315" width="13.7109375" style="2" customWidth="1"/>
    <col min="2316" max="2316" width="12.28515625" style="2" bestFit="1" customWidth="1"/>
    <col min="2317" max="2560" width="11.42578125" style="2"/>
    <col min="2561" max="2561" width="20.5703125" style="2" customWidth="1"/>
    <col min="2562" max="2562" width="11.42578125" style="2"/>
    <col min="2563" max="2563" width="10.42578125" style="2" customWidth="1"/>
    <col min="2564" max="2564" width="13.85546875" style="2" bestFit="1" customWidth="1"/>
    <col min="2565" max="2565" width="13.7109375" style="2" bestFit="1" customWidth="1"/>
    <col min="2566" max="2566" width="4.5703125" style="2" customWidth="1"/>
    <col min="2567" max="2567" width="24.42578125" style="2" customWidth="1"/>
    <col min="2568" max="2568" width="11.42578125" style="2"/>
    <col min="2569" max="2569" width="12.85546875" style="2" bestFit="1" customWidth="1"/>
    <col min="2570" max="2570" width="11.42578125" style="2"/>
    <col min="2571" max="2571" width="13.7109375" style="2" customWidth="1"/>
    <col min="2572" max="2572" width="12.28515625" style="2" bestFit="1" customWidth="1"/>
    <col min="2573" max="2816" width="11.42578125" style="2"/>
    <col min="2817" max="2817" width="20.5703125" style="2" customWidth="1"/>
    <col min="2818" max="2818" width="11.42578125" style="2"/>
    <col min="2819" max="2819" width="10.42578125" style="2" customWidth="1"/>
    <col min="2820" max="2820" width="13.85546875" style="2" bestFit="1" customWidth="1"/>
    <col min="2821" max="2821" width="13.7109375" style="2" bestFit="1" customWidth="1"/>
    <col min="2822" max="2822" width="4.5703125" style="2" customWidth="1"/>
    <col min="2823" max="2823" width="24.42578125" style="2" customWidth="1"/>
    <col min="2824" max="2824" width="11.42578125" style="2"/>
    <col min="2825" max="2825" width="12.85546875" style="2" bestFit="1" customWidth="1"/>
    <col min="2826" max="2826" width="11.42578125" style="2"/>
    <col min="2827" max="2827" width="13.7109375" style="2" customWidth="1"/>
    <col min="2828" max="2828" width="12.28515625" style="2" bestFit="1" customWidth="1"/>
    <col min="2829" max="3072" width="11.42578125" style="2"/>
    <col min="3073" max="3073" width="20.5703125" style="2" customWidth="1"/>
    <col min="3074" max="3074" width="11.42578125" style="2"/>
    <col min="3075" max="3075" width="10.42578125" style="2" customWidth="1"/>
    <col min="3076" max="3076" width="13.85546875" style="2" bestFit="1" customWidth="1"/>
    <col min="3077" max="3077" width="13.7109375" style="2" bestFit="1" customWidth="1"/>
    <col min="3078" max="3078" width="4.5703125" style="2" customWidth="1"/>
    <col min="3079" max="3079" width="24.42578125" style="2" customWidth="1"/>
    <col min="3080" max="3080" width="11.42578125" style="2"/>
    <col min="3081" max="3081" width="12.85546875" style="2" bestFit="1" customWidth="1"/>
    <col min="3082" max="3082" width="11.42578125" style="2"/>
    <col min="3083" max="3083" width="13.7109375" style="2" customWidth="1"/>
    <col min="3084" max="3084" width="12.28515625" style="2" bestFit="1" customWidth="1"/>
    <col min="3085" max="3328" width="11.42578125" style="2"/>
    <col min="3329" max="3329" width="20.5703125" style="2" customWidth="1"/>
    <col min="3330" max="3330" width="11.42578125" style="2"/>
    <col min="3331" max="3331" width="10.42578125" style="2" customWidth="1"/>
    <col min="3332" max="3332" width="13.85546875" style="2" bestFit="1" customWidth="1"/>
    <col min="3333" max="3333" width="13.7109375" style="2" bestFit="1" customWidth="1"/>
    <col min="3334" max="3334" width="4.5703125" style="2" customWidth="1"/>
    <col min="3335" max="3335" width="24.42578125" style="2" customWidth="1"/>
    <col min="3336" max="3336" width="11.42578125" style="2"/>
    <col min="3337" max="3337" width="12.85546875" style="2" bestFit="1" customWidth="1"/>
    <col min="3338" max="3338" width="11.42578125" style="2"/>
    <col min="3339" max="3339" width="13.7109375" style="2" customWidth="1"/>
    <col min="3340" max="3340" width="12.28515625" style="2" bestFit="1" customWidth="1"/>
    <col min="3341" max="3584" width="11.42578125" style="2"/>
    <col min="3585" max="3585" width="20.5703125" style="2" customWidth="1"/>
    <col min="3586" max="3586" width="11.42578125" style="2"/>
    <col min="3587" max="3587" width="10.42578125" style="2" customWidth="1"/>
    <col min="3588" max="3588" width="13.85546875" style="2" bestFit="1" customWidth="1"/>
    <col min="3589" max="3589" width="13.7109375" style="2" bestFit="1" customWidth="1"/>
    <col min="3590" max="3590" width="4.5703125" style="2" customWidth="1"/>
    <col min="3591" max="3591" width="24.42578125" style="2" customWidth="1"/>
    <col min="3592" max="3592" width="11.42578125" style="2"/>
    <col min="3593" max="3593" width="12.85546875" style="2" bestFit="1" customWidth="1"/>
    <col min="3594" max="3594" width="11.42578125" style="2"/>
    <col min="3595" max="3595" width="13.7109375" style="2" customWidth="1"/>
    <col min="3596" max="3596" width="12.28515625" style="2" bestFit="1" customWidth="1"/>
    <col min="3597" max="3840" width="11.42578125" style="2"/>
    <col min="3841" max="3841" width="20.5703125" style="2" customWidth="1"/>
    <col min="3842" max="3842" width="11.42578125" style="2"/>
    <col min="3843" max="3843" width="10.42578125" style="2" customWidth="1"/>
    <col min="3844" max="3844" width="13.85546875" style="2" bestFit="1" customWidth="1"/>
    <col min="3845" max="3845" width="13.7109375" style="2" bestFit="1" customWidth="1"/>
    <col min="3846" max="3846" width="4.5703125" style="2" customWidth="1"/>
    <col min="3847" max="3847" width="24.42578125" style="2" customWidth="1"/>
    <col min="3848" max="3848" width="11.42578125" style="2"/>
    <col min="3849" max="3849" width="12.85546875" style="2" bestFit="1" customWidth="1"/>
    <col min="3850" max="3850" width="11.42578125" style="2"/>
    <col min="3851" max="3851" width="13.7109375" style="2" customWidth="1"/>
    <col min="3852" max="3852" width="12.28515625" style="2" bestFit="1" customWidth="1"/>
    <col min="3853" max="4096" width="11.42578125" style="2"/>
    <col min="4097" max="4097" width="20.5703125" style="2" customWidth="1"/>
    <col min="4098" max="4098" width="11.42578125" style="2"/>
    <col min="4099" max="4099" width="10.42578125" style="2" customWidth="1"/>
    <col min="4100" max="4100" width="13.85546875" style="2" bestFit="1" customWidth="1"/>
    <col min="4101" max="4101" width="13.7109375" style="2" bestFit="1" customWidth="1"/>
    <col min="4102" max="4102" width="4.5703125" style="2" customWidth="1"/>
    <col min="4103" max="4103" width="24.42578125" style="2" customWidth="1"/>
    <col min="4104" max="4104" width="11.42578125" style="2"/>
    <col min="4105" max="4105" width="12.85546875" style="2" bestFit="1" customWidth="1"/>
    <col min="4106" max="4106" width="11.42578125" style="2"/>
    <col min="4107" max="4107" width="13.7109375" style="2" customWidth="1"/>
    <col min="4108" max="4108" width="12.28515625" style="2" bestFit="1" customWidth="1"/>
    <col min="4109" max="4352" width="11.42578125" style="2"/>
    <col min="4353" max="4353" width="20.5703125" style="2" customWidth="1"/>
    <col min="4354" max="4354" width="11.42578125" style="2"/>
    <col min="4355" max="4355" width="10.42578125" style="2" customWidth="1"/>
    <col min="4356" max="4356" width="13.85546875" style="2" bestFit="1" customWidth="1"/>
    <col min="4357" max="4357" width="13.7109375" style="2" bestFit="1" customWidth="1"/>
    <col min="4358" max="4358" width="4.5703125" style="2" customWidth="1"/>
    <col min="4359" max="4359" width="24.42578125" style="2" customWidth="1"/>
    <col min="4360" max="4360" width="11.42578125" style="2"/>
    <col min="4361" max="4361" width="12.85546875" style="2" bestFit="1" customWidth="1"/>
    <col min="4362" max="4362" width="11.42578125" style="2"/>
    <col min="4363" max="4363" width="13.7109375" style="2" customWidth="1"/>
    <col min="4364" max="4364" width="12.28515625" style="2" bestFit="1" customWidth="1"/>
    <col min="4365" max="4608" width="11.42578125" style="2"/>
    <col min="4609" max="4609" width="20.5703125" style="2" customWidth="1"/>
    <col min="4610" max="4610" width="11.42578125" style="2"/>
    <col min="4611" max="4611" width="10.42578125" style="2" customWidth="1"/>
    <col min="4612" max="4612" width="13.85546875" style="2" bestFit="1" customWidth="1"/>
    <col min="4613" max="4613" width="13.7109375" style="2" bestFit="1" customWidth="1"/>
    <col min="4614" max="4614" width="4.5703125" style="2" customWidth="1"/>
    <col min="4615" max="4615" width="24.42578125" style="2" customWidth="1"/>
    <col min="4616" max="4616" width="11.42578125" style="2"/>
    <col min="4617" max="4617" width="12.85546875" style="2" bestFit="1" customWidth="1"/>
    <col min="4618" max="4618" width="11.42578125" style="2"/>
    <col min="4619" max="4619" width="13.7109375" style="2" customWidth="1"/>
    <col min="4620" max="4620" width="12.28515625" style="2" bestFit="1" customWidth="1"/>
    <col min="4621" max="4864" width="11.42578125" style="2"/>
    <col min="4865" max="4865" width="20.5703125" style="2" customWidth="1"/>
    <col min="4866" max="4866" width="11.42578125" style="2"/>
    <col min="4867" max="4867" width="10.42578125" style="2" customWidth="1"/>
    <col min="4868" max="4868" width="13.85546875" style="2" bestFit="1" customWidth="1"/>
    <col min="4869" max="4869" width="13.7109375" style="2" bestFit="1" customWidth="1"/>
    <col min="4870" max="4870" width="4.5703125" style="2" customWidth="1"/>
    <col min="4871" max="4871" width="24.42578125" style="2" customWidth="1"/>
    <col min="4872" max="4872" width="11.42578125" style="2"/>
    <col min="4873" max="4873" width="12.85546875" style="2" bestFit="1" customWidth="1"/>
    <col min="4874" max="4874" width="11.42578125" style="2"/>
    <col min="4875" max="4875" width="13.7109375" style="2" customWidth="1"/>
    <col min="4876" max="4876" width="12.28515625" style="2" bestFit="1" customWidth="1"/>
    <col min="4877" max="5120" width="11.42578125" style="2"/>
    <col min="5121" max="5121" width="20.5703125" style="2" customWidth="1"/>
    <col min="5122" max="5122" width="11.42578125" style="2"/>
    <col min="5123" max="5123" width="10.42578125" style="2" customWidth="1"/>
    <col min="5124" max="5124" width="13.85546875" style="2" bestFit="1" customWidth="1"/>
    <col min="5125" max="5125" width="13.7109375" style="2" bestFit="1" customWidth="1"/>
    <col min="5126" max="5126" width="4.5703125" style="2" customWidth="1"/>
    <col min="5127" max="5127" width="24.42578125" style="2" customWidth="1"/>
    <col min="5128" max="5128" width="11.42578125" style="2"/>
    <col min="5129" max="5129" width="12.85546875" style="2" bestFit="1" customWidth="1"/>
    <col min="5130" max="5130" width="11.42578125" style="2"/>
    <col min="5131" max="5131" width="13.7109375" style="2" customWidth="1"/>
    <col min="5132" max="5132" width="12.28515625" style="2" bestFit="1" customWidth="1"/>
    <col min="5133" max="5376" width="11.42578125" style="2"/>
    <col min="5377" max="5377" width="20.5703125" style="2" customWidth="1"/>
    <col min="5378" max="5378" width="11.42578125" style="2"/>
    <col min="5379" max="5379" width="10.42578125" style="2" customWidth="1"/>
    <col min="5380" max="5380" width="13.85546875" style="2" bestFit="1" customWidth="1"/>
    <col min="5381" max="5381" width="13.7109375" style="2" bestFit="1" customWidth="1"/>
    <col min="5382" max="5382" width="4.5703125" style="2" customWidth="1"/>
    <col min="5383" max="5383" width="24.42578125" style="2" customWidth="1"/>
    <col min="5384" max="5384" width="11.42578125" style="2"/>
    <col min="5385" max="5385" width="12.85546875" style="2" bestFit="1" customWidth="1"/>
    <col min="5386" max="5386" width="11.42578125" style="2"/>
    <col min="5387" max="5387" width="13.7109375" style="2" customWidth="1"/>
    <col min="5388" max="5388" width="12.28515625" style="2" bestFit="1" customWidth="1"/>
    <col min="5389" max="5632" width="11.42578125" style="2"/>
    <col min="5633" max="5633" width="20.5703125" style="2" customWidth="1"/>
    <col min="5634" max="5634" width="11.42578125" style="2"/>
    <col min="5635" max="5635" width="10.42578125" style="2" customWidth="1"/>
    <col min="5636" max="5636" width="13.85546875" style="2" bestFit="1" customWidth="1"/>
    <col min="5637" max="5637" width="13.7109375" style="2" bestFit="1" customWidth="1"/>
    <col min="5638" max="5638" width="4.5703125" style="2" customWidth="1"/>
    <col min="5639" max="5639" width="24.42578125" style="2" customWidth="1"/>
    <col min="5640" max="5640" width="11.42578125" style="2"/>
    <col min="5641" max="5641" width="12.85546875" style="2" bestFit="1" customWidth="1"/>
    <col min="5642" max="5642" width="11.42578125" style="2"/>
    <col min="5643" max="5643" width="13.7109375" style="2" customWidth="1"/>
    <col min="5644" max="5644" width="12.28515625" style="2" bestFit="1" customWidth="1"/>
    <col min="5645" max="5888" width="11.42578125" style="2"/>
    <col min="5889" max="5889" width="20.5703125" style="2" customWidth="1"/>
    <col min="5890" max="5890" width="11.42578125" style="2"/>
    <col min="5891" max="5891" width="10.42578125" style="2" customWidth="1"/>
    <col min="5892" max="5892" width="13.85546875" style="2" bestFit="1" customWidth="1"/>
    <col min="5893" max="5893" width="13.7109375" style="2" bestFit="1" customWidth="1"/>
    <col min="5894" max="5894" width="4.5703125" style="2" customWidth="1"/>
    <col min="5895" max="5895" width="24.42578125" style="2" customWidth="1"/>
    <col min="5896" max="5896" width="11.42578125" style="2"/>
    <col min="5897" max="5897" width="12.85546875" style="2" bestFit="1" customWidth="1"/>
    <col min="5898" max="5898" width="11.42578125" style="2"/>
    <col min="5899" max="5899" width="13.7109375" style="2" customWidth="1"/>
    <col min="5900" max="5900" width="12.28515625" style="2" bestFit="1" customWidth="1"/>
    <col min="5901" max="6144" width="11.42578125" style="2"/>
    <col min="6145" max="6145" width="20.5703125" style="2" customWidth="1"/>
    <col min="6146" max="6146" width="11.42578125" style="2"/>
    <col min="6147" max="6147" width="10.42578125" style="2" customWidth="1"/>
    <col min="6148" max="6148" width="13.85546875" style="2" bestFit="1" customWidth="1"/>
    <col min="6149" max="6149" width="13.7109375" style="2" bestFit="1" customWidth="1"/>
    <col min="6150" max="6150" width="4.5703125" style="2" customWidth="1"/>
    <col min="6151" max="6151" width="24.42578125" style="2" customWidth="1"/>
    <col min="6152" max="6152" width="11.42578125" style="2"/>
    <col min="6153" max="6153" width="12.85546875" style="2" bestFit="1" customWidth="1"/>
    <col min="6154" max="6154" width="11.42578125" style="2"/>
    <col min="6155" max="6155" width="13.7109375" style="2" customWidth="1"/>
    <col min="6156" max="6156" width="12.28515625" style="2" bestFit="1" customWidth="1"/>
    <col min="6157" max="6400" width="11.42578125" style="2"/>
    <col min="6401" max="6401" width="20.5703125" style="2" customWidth="1"/>
    <col min="6402" max="6402" width="11.42578125" style="2"/>
    <col min="6403" max="6403" width="10.42578125" style="2" customWidth="1"/>
    <col min="6404" max="6404" width="13.85546875" style="2" bestFit="1" customWidth="1"/>
    <col min="6405" max="6405" width="13.7109375" style="2" bestFit="1" customWidth="1"/>
    <col min="6406" max="6406" width="4.5703125" style="2" customWidth="1"/>
    <col min="6407" max="6407" width="24.42578125" style="2" customWidth="1"/>
    <col min="6408" max="6408" width="11.42578125" style="2"/>
    <col min="6409" max="6409" width="12.85546875" style="2" bestFit="1" customWidth="1"/>
    <col min="6410" max="6410" width="11.42578125" style="2"/>
    <col min="6411" max="6411" width="13.7109375" style="2" customWidth="1"/>
    <col min="6412" max="6412" width="12.28515625" style="2" bestFit="1" customWidth="1"/>
    <col min="6413" max="6656" width="11.42578125" style="2"/>
    <col min="6657" max="6657" width="20.5703125" style="2" customWidth="1"/>
    <col min="6658" max="6658" width="11.42578125" style="2"/>
    <col min="6659" max="6659" width="10.42578125" style="2" customWidth="1"/>
    <col min="6660" max="6660" width="13.85546875" style="2" bestFit="1" customWidth="1"/>
    <col min="6661" max="6661" width="13.7109375" style="2" bestFit="1" customWidth="1"/>
    <col min="6662" max="6662" width="4.5703125" style="2" customWidth="1"/>
    <col min="6663" max="6663" width="24.42578125" style="2" customWidth="1"/>
    <col min="6664" max="6664" width="11.42578125" style="2"/>
    <col min="6665" max="6665" width="12.85546875" style="2" bestFit="1" customWidth="1"/>
    <col min="6666" max="6666" width="11.42578125" style="2"/>
    <col min="6667" max="6667" width="13.7109375" style="2" customWidth="1"/>
    <col min="6668" max="6668" width="12.28515625" style="2" bestFit="1" customWidth="1"/>
    <col min="6669" max="6912" width="11.42578125" style="2"/>
    <col min="6913" max="6913" width="20.5703125" style="2" customWidth="1"/>
    <col min="6914" max="6914" width="11.42578125" style="2"/>
    <col min="6915" max="6915" width="10.42578125" style="2" customWidth="1"/>
    <col min="6916" max="6916" width="13.85546875" style="2" bestFit="1" customWidth="1"/>
    <col min="6917" max="6917" width="13.7109375" style="2" bestFit="1" customWidth="1"/>
    <col min="6918" max="6918" width="4.5703125" style="2" customWidth="1"/>
    <col min="6919" max="6919" width="24.42578125" style="2" customWidth="1"/>
    <col min="6920" max="6920" width="11.42578125" style="2"/>
    <col min="6921" max="6921" width="12.85546875" style="2" bestFit="1" customWidth="1"/>
    <col min="6922" max="6922" width="11.42578125" style="2"/>
    <col min="6923" max="6923" width="13.7109375" style="2" customWidth="1"/>
    <col min="6924" max="6924" width="12.28515625" style="2" bestFit="1" customWidth="1"/>
    <col min="6925" max="7168" width="11.42578125" style="2"/>
    <col min="7169" max="7169" width="20.5703125" style="2" customWidth="1"/>
    <col min="7170" max="7170" width="11.42578125" style="2"/>
    <col min="7171" max="7171" width="10.42578125" style="2" customWidth="1"/>
    <col min="7172" max="7172" width="13.85546875" style="2" bestFit="1" customWidth="1"/>
    <col min="7173" max="7173" width="13.7109375" style="2" bestFit="1" customWidth="1"/>
    <col min="7174" max="7174" width="4.5703125" style="2" customWidth="1"/>
    <col min="7175" max="7175" width="24.42578125" style="2" customWidth="1"/>
    <col min="7176" max="7176" width="11.42578125" style="2"/>
    <col min="7177" max="7177" width="12.85546875" style="2" bestFit="1" customWidth="1"/>
    <col min="7178" max="7178" width="11.42578125" style="2"/>
    <col min="7179" max="7179" width="13.7109375" style="2" customWidth="1"/>
    <col min="7180" max="7180" width="12.28515625" style="2" bestFit="1" customWidth="1"/>
    <col min="7181" max="7424" width="11.42578125" style="2"/>
    <col min="7425" max="7425" width="20.5703125" style="2" customWidth="1"/>
    <col min="7426" max="7426" width="11.42578125" style="2"/>
    <col min="7427" max="7427" width="10.42578125" style="2" customWidth="1"/>
    <col min="7428" max="7428" width="13.85546875" style="2" bestFit="1" customWidth="1"/>
    <col min="7429" max="7429" width="13.7109375" style="2" bestFit="1" customWidth="1"/>
    <col min="7430" max="7430" width="4.5703125" style="2" customWidth="1"/>
    <col min="7431" max="7431" width="24.42578125" style="2" customWidth="1"/>
    <col min="7432" max="7432" width="11.42578125" style="2"/>
    <col min="7433" max="7433" width="12.85546875" style="2" bestFit="1" customWidth="1"/>
    <col min="7434" max="7434" width="11.42578125" style="2"/>
    <col min="7435" max="7435" width="13.7109375" style="2" customWidth="1"/>
    <col min="7436" max="7436" width="12.28515625" style="2" bestFit="1" customWidth="1"/>
    <col min="7437" max="7680" width="11.42578125" style="2"/>
    <col min="7681" max="7681" width="20.5703125" style="2" customWidth="1"/>
    <col min="7682" max="7682" width="11.42578125" style="2"/>
    <col min="7683" max="7683" width="10.42578125" style="2" customWidth="1"/>
    <col min="7684" max="7684" width="13.85546875" style="2" bestFit="1" customWidth="1"/>
    <col min="7685" max="7685" width="13.7109375" style="2" bestFit="1" customWidth="1"/>
    <col min="7686" max="7686" width="4.5703125" style="2" customWidth="1"/>
    <col min="7687" max="7687" width="24.42578125" style="2" customWidth="1"/>
    <col min="7688" max="7688" width="11.42578125" style="2"/>
    <col min="7689" max="7689" width="12.85546875" style="2" bestFit="1" customWidth="1"/>
    <col min="7690" max="7690" width="11.42578125" style="2"/>
    <col min="7691" max="7691" width="13.7109375" style="2" customWidth="1"/>
    <col min="7692" max="7692" width="12.28515625" style="2" bestFit="1" customWidth="1"/>
    <col min="7693" max="7936" width="11.42578125" style="2"/>
    <col min="7937" max="7937" width="20.5703125" style="2" customWidth="1"/>
    <col min="7938" max="7938" width="11.42578125" style="2"/>
    <col min="7939" max="7939" width="10.42578125" style="2" customWidth="1"/>
    <col min="7940" max="7940" width="13.85546875" style="2" bestFit="1" customWidth="1"/>
    <col min="7941" max="7941" width="13.7109375" style="2" bestFit="1" customWidth="1"/>
    <col min="7942" max="7942" width="4.5703125" style="2" customWidth="1"/>
    <col min="7943" max="7943" width="24.42578125" style="2" customWidth="1"/>
    <col min="7944" max="7944" width="11.42578125" style="2"/>
    <col min="7945" max="7945" width="12.85546875" style="2" bestFit="1" customWidth="1"/>
    <col min="7946" max="7946" width="11.42578125" style="2"/>
    <col min="7947" max="7947" width="13.7109375" style="2" customWidth="1"/>
    <col min="7948" max="7948" width="12.28515625" style="2" bestFit="1" customWidth="1"/>
    <col min="7949" max="8192" width="11.42578125" style="2"/>
    <col min="8193" max="8193" width="20.5703125" style="2" customWidth="1"/>
    <col min="8194" max="8194" width="11.42578125" style="2"/>
    <col min="8195" max="8195" width="10.42578125" style="2" customWidth="1"/>
    <col min="8196" max="8196" width="13.85546875" style="2" bestFit="1" customWidth="1"/>
    <col min="8197" max="8197" width="13.7109375" style="2" bestFit="1" customWidth="1"/>
    <col min="8198" max="8198" width="4.5703125" style="2" customWidth="1"/>
    <col min="8199" max="8199" width="24.42578125" style="2" customWidth="1"/>
    <col min="8200" max="8200" width="11.42578125" style="2"/>
    <col min="8201" max="8201" width="12.85546875" style="2" bestFit="1" customWidth="1"/>
    <col min="8202" max="8202" width="11.42578125" style="2"/>
    <col min="8203" max="8203" width="13.7109375" style="2" customWidth="1"/>
    <col min="8204" max="8204" width="12.28515625" style="2" bestFit="1" customWidth="1"/>
    <col min="8205" max="8448" width="11.42578125" style="2"/>
    <col min="8449" max="8449" width="20.5703125" style="2" customWidth="1"/>
    <col min="8450" max="8450" width="11.42578125" style="2"/>
    <col min="8451" max="8451" width="10.42578125" style="2" customWidth="1"/>
    <col min="8452" max="8452" width="13.85546875" style="2" bestFit="1" customWidth="1"/>
    <col min="8453" max="8453" width="13.7109375" style="2" bestFit="1" customWidth="1"/>
    <col min="8454" max="8454" width="4.5703125" style="2" customWidth="1"/>
    <col min="8455" max="8455" width="24.42578125" style="2" customWidth="1"/>
    <col min="8456" max="8456" width="11.42578125" style="2"/>
    <col min="8457" max="8457" width="12.85546875" style="2" bestFit="1" customWidth="1"/>
    <col min="8458" max="8458" width="11.42578125" style="2"/>
    <col min="8459" max="8459" width="13.7109375" style="2" customWidth="1"/>
    <col min="8460" max="8460" width="12.28515625" style="2" bestFit="1" customWidth="1"/>
    <col min="8461" max="8704" width="11.42578125" style="2"/>
    <col min="8705" max="8705" width="20.5703125" style="2" customWidth="1"/>
    <col min="8706" max="8706" width="11.42578125" style="2"/>
    <col min="8707" max="8707" width="10.42578125" style="2" customWidth="1"/>
    <col min="8708" max="8708" width="13.85546875" style="2" bestFit="1" customWidth="1"/>
    <col min="8709" max="8709" width="13.7109375" style="2" bestFit="1" customWidth="1"/>
    <col min="8710" max="8710" width="4.5703125" style="2" customWidth="1"/>
    <col min="8711" max="8711" width="24.42578125" style="2" customWidth="1"/>
    <col min="8712" max="8712" width="11.42578125" style="2"/>
    <col min="8713" max="8713" width="12.85546875" style="2" bestFit="1" customWidth="1"/>
    <col min="8714" max="8714" width="11.42578125" style="2"/>
    <col min="8715" max="8715" width="13.7109375" style="2" customWidth="1"/>
    <col min="8716" max="8716" width="12.28515625" style="2" bestFit="1" customWidth="1"/>
    <col min="8717" max="8960" width="11.42578125" style="2"/>
    <col min="8961" max="8961" width="20.5703125" style="2" customWidth="1"/>
    <col min="8962" max="8962" width="11.42578125" style="2"/>
    <col min="8963" max="8963" width="10.42578125" style="2" customWidth="1"/>
    <col min="8964" max="8964" width="13.85546875" style="2" bestFit="1" customWidth="1"/>
    <col min="8965" max="8965" width="13.7109375" style="2" bestFit="1" customWidth="1"/>
    <col min="8966" max="8966" width="4.5703125" style="2" customWidth="1"/>
    <col min="8967" max="8967" width="24.42578125" style="2" customWidth="1"/>
    <col min="8968" max="8968" width="11.42578125" style="2"/>
    <col min="8969" max="8969" width="12.85546875" style="2" bestFit="1" customWidth="1"/>
    <col min="8970" max="8970" width="11.42578125" style="2"/>
    <col min="8971" max="8971" width="13.7109375" style="2" customWidth="1"/>
    <col min="8972" max="8972" width="12.28515625" style="2" bestFit="1" customWidth="1"/>
    <col min="8973" max="9216" width="11.42578125" style="2"/>
    <col min="9217" max="9217" width="20.5703125" style="2" customWidth="1"/>
    <col min="9218" max="9218" width="11.42578125" style="2"/>
    <col min="9219" max="9219" width="10.42578125" style="2" customWidth="1"/>
    <col min="9220" max="9220" width="13.85546875" style="2" bestFit="1" customWidth="1"/>
    <col min="9221" max="9221" width="13.7109375" style="2" bestFit="1" customWidth="1"/>
    <col min="9222" max="9222" width="4.5703125" style="2" customWidth="1"/>
    <col min="9223" max="9223" width="24.42578125" style="2" customWidth="1"/>
    <col min="9224" max="9224" width="11.42578125" style="2"/>
    <col min="9225" max="9225" width="12.85546875" style="2" bestFit="1" customWidth="1"/>
    <col min="9226" max="9226" width="11.42578125" style="2"/>
    <col min="9227" max="9227" width="13.7109375" style="2" customWidth="1"/>
    <col min="9228" max="9228" width="12.28515625" style="2" bestFit="1" customWidth="1"/>
    <col min="9229" max="9472" width="11.42578125" style="2"/>
    <col min="9473" max="9473" width="20.5703125" style="2" customWidth="1"/>
    <col min="9474" max="9474" width="11.42578125" style="2"/>
    <col min="9475" max="9475" width="10.42578125" style="2" customWidth="1"/>
    <col min="9476" max="9476" width="13.85546875" style="2" bestFit="1" customWidth="1"/>
    <col min="9477" max="9477" width="13.7109375" style="2" bestFit="1" customWidth="1"/>
    <col min="9478" max="9478" width="4.5703125" style="2" customWidth="1"/>
    <col min="9479" max="9479" width="24.42578125" style="2" customWidth="1"/>
    <col min="9480" max="9480" width="11.42578125" style="2"/>
    <col min="9481" max="9481" width="12.85546875" style="2" bestFit="1" customWidth="1"/>
    <col min="9482" max="9482" width="11.42578125" style="2"/>
    <col min="9483" max="9483" width="13.7109375" style="2" customWidth="1"/>
    <col min="9484" max="9484" width="12.28515625" style="2" bestFit="1" customWidth="1"/>
    <col min="9485" max="9728" width="11.42578125" style="2"/>
    <col min="9729" max="9729" width="20.5703125" style="2" customWidth="1"/>
    <col min="9730" max="9730" width="11.42578125" style="2"/>
    <col min="9731" max="9731" width="10.42578125" style="2" customWidth="1"/>
    <col min="9732" max="9732" width="13.85546875" style="2" bestFit="1" customWidth="1"/>
    <col min="9733" max="9733" width="13.7109375" style="2" bestFit="1" customWidth="1"/>
    <col min="9734" max="9734" width="4.5703125" style="2" customWidth="1"/>
    <col min="9735" max="9735" width="24.42578125" style="2" customWidth="1"/>
    <col min="9736" max="9736" width="11.42578125" style="2"/>
    <col min="9737" max="9737" width="12.85546875" style="2" bestFit="1" customWidth="1"/>
    <col min="9738" max="9738" width="11.42578125" style="2"/>
    <col min="9739" max="9739" width="13.7109375" style="2" customWidth="1"/>
    <col min="9740" max="9740" width="12.28515625" style="2" bestFit="1" customWidth="1"/>
    <col min="9741" max="9984" width="11.42578125" style="2"/>
    <col min="9985" max="9985" width="20.5703125" style="2" customWidth="1"/>
    <col min="9986" max="9986" width="11.42578125" style="2"/>
    <col min="9987" max="9987" width="10.42578125" style="2" customWidth="1"/>
    <col min="9988" max="9988" width="13.85546875" style="2" bestFit="1" customWidth="1"/>
    <col min="9989" max="9989" width="13.7109375" style="2" bestFit="1" customWidth="1"/>
    <col min="9990" max="9990" width="4.5703125" style="2" customWidth="1"/>
    <col min="9991" max="9991" width="24.42578125" style="2" customWidth="1"/>
    <col min="9992" max="9992" width="11.42578125" style="2"/>
    <col min="9993" max="9993" width="12.85546875" style="2" bestFit="1" customWidth="1"/>
    <col min="9994" max="9994" width="11.42578125" style="2"/>
    <col min="9995" max="9995" width="13.7109375" style="2" customWidth="1"/>
    <col min="9996" max="9996" width="12.28515625" style="2" bestFit="1" customWidth="1"/>
    <col min="9997" max="10240" width="11.42578125" style="2"/>
    <col min="10241" max="10241" width="20.5703125" style="2" customWidth="1"/>
    <col min="10242" max="10242" width="11.42578125" style="2"/>
    <col min="10243" max="10243" width="10.42578125" style="2" customWidth="1"/>
    <col min="10244" max="10244" width="13.85546875" style="2" bestFit="1" customWidth="1"/>
    <col min="10245" max="10245" width="13.7109375" style="2" bestFit="1" customWidth="1"/>
    <col min="10246" max="10246" width="4.5703125" style="2" customWidth="1"/>
    <col min="10247" max="10247" width="24.42578125" style="2" customWidth="1"/>
    <col min="10248" max="10248" width="11.42578125" style="2"/>
    <col min="10249" max="10249" width="12.85546875" style="2" bestFit="1" customWidth="1"/>
    <col min="10250" max="10250" width="11.42578125" style="2"/>
    <col min="10251" max="10251" width="13.7109375" style="2" customWidth="1"/>
    <col min="10252" max="10252" width="12.28515625" style="2" bestFit="1" customWidth="1"/>
    <col min="10253" max="10496" width="11.42578125" style="2"/>
    <col min="10497" max="10497" width="20.5703125" style="2" customWidth="1"/>
    <col min="10498" max="10498" width="11.42578125" style="2"/>
    <col min="10499" max="10499" width="10.42578125" style="2" customWidth="1"/>
    <col min="10500" max="10500" width="13.85546875" style="2" bestFit="1" customWidth="1"/>
    <col min="10501" max="10501" width="13.7109375" style="2" bestFit="1" customWidth="1"/>
    <col min="10502" max="10502" width="4.5703125" style="2" customWidth="1"/>
    <col min="10503" max="10503" width="24.42578125" style="2" customWidth="1"/>
    <col min="10504" max="10504" width="11.42578125" style="2"/>
    <col min="10505" max="10505" width="12.85546875" style="2" bestFit="1" customWidth="1"/>
    <col min="10506" max="10506" width="11.42578125" style="2"/>
    <col min="10507" max="10507" width="13.7109375" style="2" customWidth="1"/>
    <col min="10508" max="10508" width="12.28515625" style="2" bestFit="1" customWidth="1"/>
    <col min="10509" max="10752" width="11.42578125" style="2"/>
    <col min="10753" max="10753" width="20.5703125" style="2" customWidth="1"/>
    <col min="10754" max="10754" width="11.42578125" style="2"/>
    <col min="10755" max="10755" width="10.42578125" style="2" customWidth="1"/>
    <col min="10756" max="10756" width="13.85546875" style="2" bestFit="1" customWidth="1"/>
    <col min="10757" max="10757" width="13.7109375" style="2" bestFit="1" customWidth="1"/>
    <col min="10758" max="10758" width="4.5703125" style="2" customWidth="1"/>
    <col min="10759" max="10759" width="24.42578125" style="2" customWidth="1"/>
    <col min="10760" max="10760" width="11.42578125" style="2"/>
    <col min="10761" max="10761" width="12.85546875" style="2" bestFit="1" customWidth="1"/>
    <col min="10762" max="10762" width="11.42578125" style="2"/>
    <col min="10763" max="10763" width="13.7109375" style="2" customWidth="1"/>
    <col min="10764" max="10764" width="12.28515625" style="2" bestFit="1" customWidth="1"/>
    <col min="10765" max="11008" width="11.42578125" style="2"/>
    <col min="11009" max="11009" width="20.5703125" style="2" customWidth="1"/>
    <col min="11010" max="11010" width="11.42578125" style="2"/>
    <col min="11011" max="11011" width="10.42578125" style="2" customWidth="1"/>
    <col min="11012" max="11012" width="13.85546875" style="2" bestFit="1" customWidth="1"/>
    <col min="11013" max="11013" width="13.7109375" style="2" bestFit="1" customWidth="1"/>
    <col min="11014" max="11014" width="4.5703125" style="2" customWidth="1"/>
    <col min="11015" max="11015" width="24.42578125" style="2" customWidth="1"/>
    <col min="11016" max="11016" width="11.42578125" style="2"/>
    <col min="11017" max="11017" width="12.85546875" style="2" bestFit="1" customWidth="1"/>
    <col min="11018" max="11018" width="11.42578125" style="2"/>
    <col min="11019" max="11019" width="13.7109375" style="2" customWidth="1"/>
    <col min="11020" max="11020" width="12.28515625" style="2" bestFit="1" customWidth="1"/>
    <col min="11021" max="11264" width="11.42578125" style="2"/>
    <col min="11265" max="11265" width="20.5703125" style="2" customWidth="1"/>
    <col min="11266" max="11266" width="11.42578125" style="2"/>
    <col min="11267" max="11267" width="10.42578125" style="2" customWidth="1"/>
    <col min="11268" max="11268" width="13.85546875" style="2" bestFit="1" customWidth="1"/>
    <col min="11269" max="11269" width="13.7109375" style="2" bestFit="1" customWidth="1"/>
    <col min="11270" max="11270" width="4.5703125" style="2" customWidth="1"/>
    <col min="11271" max="11271" width="24.42578125" style="2" customWidth="1"/>
    <col min="11272" max="11272" width="11.42578125" style="2"/>
    <col min="11273" max="11273" width="12.85546875" style="2" bestFit="1" customWidth="1"/>
    <col min="11274" max="11274" width="11.42578125" style="2"/>
    <col min="11275" max="11275" width="13.7109375" style="2" customWidth="1"/>
    <col min="11276" max="11276" width="12.28515625" style="2" bestFit="1" customWidth="1"/>
    <col min="11277" max="11520" width="11.42578125" style="2"/>
    <col min="11521" max="11521" width="20.5703125" style="2" customWidth="1"/>
    <col min="11522" max="11522" width="11.42578125" style="2"/>
    <col min="11523" max="11523" width="10.42578125" style="2" customWidth="1"/>
    <col min="11524" max="11524" width="13.85546875" style="2" bestFit="1" customWidth="1"/>
    <col min="11525" max="11525" width="13.7109375" style="2" bestFit="1" customWidth="1"/>
    <col min="11526" max="11526" width="4.5703125" style="2" customWidth="1"/>
    <col min="11527" max="11527" width="24.42578125" style="2" customWidth="1"/>
    <col min="11528" max="11528" width="11.42578125" style="2"/>
    <col min="11529" max="11529" width="12.85546875" style="2" bestFit="1" customWidth="1"/>
    <col min="11530" max="11530" width="11.42578125" style="2"/>
    <col min="11531" max="11531" width="13.7109375" style="2" customWidth="1"/>
    <col min="11532" max="11532" width="12.28515625" style="2" bestFit="1" customWidth="1"/>
    <col min="11533" max="11776" width="11.42578125" style="2"/>
    <col min="11777" max="11777" width="20.5703125" style="2" customWidth="1"/>
    <col min="11778" max="11778" width="11.42578125" style="2"/>
    <col min="11779" max="11779" width="10.42578125" style="2" customWidth="1"/>
    <col min="11780" max="11780" width="13.85546875" style="2" bestFit="1" customWidth="1"/>
    <col min="11781" max="11781" width="13.7109375" style="2" bestFit="1" customWidth="1"/>
    <col min="11782" max="11782" width="4.5703125" style="2" customWidth="1"/>
    <col min="11783" max="11783" width="24.42578125" style="2" customWidth="1"/>
    <col min="11784" max="11784" width="11.42578125" style="2"/>
    <col min="11785" max="11785" width="12.85546875" style="2" bestFit="1" customWidth="1"/>
    <col min="11786" max="11786" width="11.42578125" style="2"/>
    <col min="11787" max="11787" width="13.7109375" style="2" customWidth="1"/>
    <col min="11788" max="11788" width="12.28515625" style="2" bestFit="1" customWidth="1"/>
    <col min="11789" max="12032" width="11.42578125" style="2"/>
    <col min="12033" max="12033" width="20.5703125" style="2" customWidth="1"/>
    <col min="12034" max="12034" width="11.42578125" style="2"/>
    <col min="12035" max="12035" width="10.42578125" style="2" customWidth="1"/>
    <col min="12036" max="12036" width="13.85546875" style="2" bestFit="1" customWidth="1"/>
    <col min="12037" max="12037" width="13.7109375" style="2" bestFit="1" customWidth="1"/>
    <col min="12038" max="12038" width="4.5703125" style="2" customWidth="1"/>
    <col min="12039" max="12039" width="24.42578125" style="2" customWidth="1"/>
    <col min="12040" max="12040" width="11.42578125" style="2"/>
    <col min="12041" max="12041" width="12.85546875" style="2" bestFit="1" customWidth="1"/>
    <col min="12042" max="12042" width="11.42578125" style="2"/>
    <col min="12043" max="12043" width="13.7109375" style="2" customWidth="1"/>
    <col min="12044" max="12044" width="12.28515625" style="2" bestFit="1" customWidth="1"/>
    <col min="12045" max="12288" width="11.42578125" style="2"/>
    <col min="12289" max="12289" width="20.5703125" style="2" customWidth="1"/>
    <col min="12290" max="12290" width="11.42578125" style="2"/>
    <col min="12291" max="12291" width="10.42578125" style="2" customWidth="1"/>
    <col min="12292" max="12292" width="13.85546875" style="2" bestFit="1" customWidth="1"/>
    <col min="12293" max="12293" width="13.7109375" style="2" bestFit="1" customWidth="1"/>
    <col min="12294" max="12294" width="4.5703125" style="2" customWidth="1"/>
    <col min="12295" max="12295" width="24.42578125" style="2" customWidth="1"/>
    <col min="12296" max="12296" width="11.42578125" style="2"/>
    <col min="12297" max="12297" width="12.85546875" style="2" bestFit="1" customWidth="1"/>
    <col min="12298" max="12298" width="11.42578125" style="2"/>
    <col min="12299" max="12299" width="13.7109375" style="2" customWidth="1"/>
    <col min="12300" max="12300" width="12.28515625" style="2" bestFit="1" customWidth="1"/>
    <col min="12301" max="12544" width="11.42578125" style="2"/>
    <col min="12545" max="12545" width="20.5703125" style="2" customWidth="1"/>
    <col min="12546" max="12546" width="11.42578125" style="2"/>
    <col min="12547" max="12547" width="10.42578125" style="2" customWidth="1"/>
    <col min="12548" max="12548" width="13.85546875" style="2" bestFit="1" customWidth="1"/>
    <col min="12549" max="12549" width="13.7109375" style="2" bestFit="1" customWidth="1"/>
    <col min="12550" max="12550" width="4.5703125" style="2" customWidth="1"/>
    <col min="12551" max="12551" width="24.42578125" style="2" customWidth="1"/>
    <col min="12552" max="12552" width="11.42578125" style="2"/>
    <col min="12553" max="12553" width="12.85546875" style="2" bestFit="1" customWidth="1"/>
    <col min="12554" max="12554" width="11.42578125" style="2"/>
    <col min="12555" max="12555" width="13.7109375" style="2" customWidth="1"/>
    <col min="12556" max="12556" width="12.28515625" style="2" bestFit="1" customWidth="1"/>
    <col min="12557" max="12800" width="11.42578125" style="2"/>
    <col min="12801" max="12801" width="20.5703125" style="2" customWidth="1"/>
    <col min="12802" max="12802" width="11.42578125" style="2"/>
    <col min="12803" max="12803" width="10.42578125" style="2" customWidth="1"/>
    <col min="12804" max="12804" width="13.85546875" style="2" bestFit="1" customWidth="1"/>
    <col min="12805" max="12805" width="13.7109375" style="2" bestFit="1" customWidth="1"/>
    <col min="12806" max="12806" width="4.5703125" style="2" customWidth="1"/>
    <col min="12807" max="12807" width="24.42578125" style="2" customWidth="1"/>
    <col min="12808" max="12808" width="11.42578125" style="2"/>
    <col min="12809" max="12809" width="12.85546875" style="2" bestFit="1" customWidth="1"/>
    <col min="12810" max="12810" width="11.42578125" style="2"/>
    <col min="12811" max="12811" width="13.7109375" style="2" customWidth="1"/>
    <col min="12812" max="12812" width="12.28515625" style="2" bestFit="1" customWidth="1"/>
    <col min="12813" max="13056" width="11.42578125" style="2"/>
    <col min="13057" max="13057" width="20.5703125" style="2" customWidth="1"/>
    <col min="13058" max="13058" width="11.42578125" style="2"/>
    <col min="13059" max="13059" width="10.42578125" style="2" customWidth="1"/>
    <col min="13060" max="13060" width="13.85546875" style="2" bestFit="1" customWidth="1"/>
    <col min="13061" max="13061" width="13.7109375" style="2" bestFit="1" customWidth="1"/>
    <col min="13062" max="13062" width="4.5703125" style="2" customWidth="1"/>
    <col min="13063" max="13063" width="24.42578125" style="2" customWidth="1"/>
    <col min="13064" max="13064" width="11.42578125" style="2"/>
    <col min="13065" max="13065" width="12.85546875" style="2" bestFit="1" customWidth="1"/>
    <col min="13066" max="13066" width="11.42578125" style="2"/>
    <col min="13067" max="13067" width="13.7109375" style="2" customWidth="1"/>
    <col min="13068" max="13068" width="12.28515625" style="2" bestFit="1" customWidth="1"/>
    <col min="13069" max="13312" width="11.42578125" style="2"/>
    <col min="13313" max="13313" width="20.5703125" style="2" customWidth="1"/>
    <col min="13314" max="13314" width="11.42578125" style="2"/>
    <col min="13315" max="13315" width="10.42578125" style="2" customWidth="1"/>
    <col min="13316" max="13316" width="13.85546875" style="2" bestFit="1" customWidth="1"/>
    <col min="13317" max="13317" width="13.7109375" style="2" bestFit="1" customWidth="1"/>
    <col min="13318" max="13318" width="4.5703125" style="2" customWidth="1"/>
    <col min="13319" max="13319" width="24.42578125" style="2" customWidth="1"/>
    <col min="13320" max="13320" width="11.42578125" style="2"/>
    <col min="13321" max="13321" width="12.85546875" style="2" bestFit="1" customWidth="1"/>
    <col min="13322" max="13322" width="11.42578125" style="2"/>
    <col min="13323" max="13323" width="13.7109375" style="2" customWidth="1"/>
    <col min="13324" max="13324" width="12.28515625" style="2" bestFit="1" customWidth="1"/>
    <col min="13325" max="13568" width="11.42578125" style="2"/>
    <col min="13569" max="13569" width="20.5703125" style="2" customWidth="1"/>
    <col min="13570" max="13570" width="11.42578125" style="2"/>
    <col min="13571" max="13571" width="10.42578125" style="2" customWidth="1"/>
    <col min="13572" max="13572" width="13.85546875" style="2" bestFit="1" customWidth="1"/>
    <col min="13573" max="13573" width="13.7109375" style="2" bestFit="1" customWidth="1"/>
    <col min="13574" max="13574" width="4.5703125" style="2" customWidth="1"/>
    <col min="13575" max="13575" width="24.42578125" style="2" customWidth="1"/>
    <col min="13576" max="13576" width="11.42578125" style="2"/>
    <col min="13577" max="13577" width="12.85546875" style="2" bestFit="1" customWidth="1"/>
    <col min="13578" max="13578" width="11.42578125" style="2"/>
    <col min="13579" max="13579" width="13.7109375" style="2" customWidth="1"/>
    <col min="13580" max="13580" width="12.28515625" style="2" bestFit="1" customWidth="1"/>
    <col min="13581" max="13824" width="11.42578125" style="2"/>
    <col min="13825" max="13825" width="20.5703125" style="2" customWidth="1"/>
    <col min="13826" max="13826" width="11.42578125" style="2"/>
    <col min="13827" max="13827" width="10.42578125" style="2" customWidth="1"/>
    <col min="13828" max="13828" width="13.85546875" style="2" bestFit="1" customWidth="1"/>
    <col min="13829" max="13829" width="13.7109375" style="2" bestFit="1" customWidth="1"/>
    <col min="13830" max="13830" width="4.5703125" style="2" customWidth="1"/>
    <col min="13831" max="13831" width="24.42578125" style="2" customWidth="1"/>
    <col min="13832" max="13832" width="11.42578125" style="2"/>
    <col min="13833" max="13833" width="12.85546875" style="2" bestFit="1" customWidth="1"/>
    <col min="13834" max="13834" width="11.42578125" style="2"/>
    <col min="13835" max="13835" width="13.7109375" style="2" customWidth="1"/>
    <col min="13836" max="13836" width="12.28515625" style="2" bestFit="1" customWidth="1"/>
    <col min="13837" max="14080" width="11.42578125" style="2"/>
    <col min="14081" max="14081" width="20.5703125" style="2" customWidth="1"/>
    <col min="14082" max="14082" width="11.42578125" style="2"/>
    <col min="14083" max="14083" width="10.42578125" style="2" customWidth="1"/>
    <col min="14084" max="14084" width="13.85546875" style="2" bestFit="1" customWidth="1"/>
    <col min="14085" max="14085" width="13.7109375" style="2" bestFit="1" customWidth="1"/>
    <col min="14086" max="14086" width="4.5703125" style="2" customWidth="1"/>
    <col min="14087" max="14087" width="24.42578125" style="2" customWidth="1"/>
    <col min="14088" max="14088" width="11.42578125" style="2"/>
    <col min="14089" max="14089" width="12.85546875" style="2" bestFit="1" customWidth="1"/>
    <col min="14090" max="14090" width="11.42578125" style="2"/>
    <col min="14091" max="14091" width="13.7109375" style="2" customWidth="1"/>
    <col min="14092" max="14092" width="12.28515625" style="2" bestFit="1" customWidth="1"/>
    <col min="14093" max="14336" width="11.42578125" style="2"/>
    <col min="14337" max="14337" width="20.5703125" style="2" customWidth="1"/>
    <col min="14338" max="14338" width="11.42578125" style="2"/>
    <col min="14339" max="14339" width="10.42578125" style="2" customWidth="1"/>
    <col min="14340" max="14340" width="13.85546875" style="2" bestFit="1" customWidth="1"/>
    <col min="14341" max="14341" width="13.7109375" style="2" bestFit="1" customWidth="1"/>
    <col min="14342" max="14342" width="4.5703125" style="2" customWidth="1"/>
    <col min="14343" max="14343" width="24.42578125" style="2" customWidth="1"/>
    <col min="14344" max="14344" width="11.42578125" style="2"/>
    <col min="14345" max="14345" width="12.85546875" style="2" bestFit="1" customWidth="1"/>
    <col min="14346" max="14346" width="11.42578125" style="2"/>
    <col min="14347" max="14347" width="13.7109375" style="2" customWidth="1"/>
    <col min="14348" max="14348" width="12.28515625" style="2" bestFit="1" customWidth="1"/>
    <col min="14349" max="14592" width="11.42578125" style="2"/>
    <col min="14593" max="14593" width="20.5703125" style="2" customWidth="1"/>
    <col min="14594" max="14594" width="11.42578125" style="2"/>
    <col min="14595" max="14595" width="10.42578125" style="2" customWidth="1"/>
    <col min="14596" max="14596" width="13.85546875" style="2" bestFit="1" customWidth="1"/>
    <col min="14597" max="14597" width="13.7109375" style="2" bestFit="1" customWidth="1"/>
    <col min="14598" max="14598" width="4.5703125" style="2" customWidth="1"/>
    <col min="14599" max="14599" width="24.42578125" style="2" customWidth="1"/>
    <col min="14600" max="14600" width="11.42578125" style="2"/>
    <col min="14601" max="14601" width="12.85546875" style="2" bestFit="1" customWidth="1"/>
    <col min="14602" max="14602" width="11.42578125" style="2"/>
    <col min="14603" max="14603" width="13.7109375" style="2" customWidth="1"/>
    <col min="14604" max="14604" width="12.28515625" style="2" bestFit="1" customWidth="1"/>
    <col min="14605" max="14848" width="11.42578125" style="2"/>
    <col min="14849" max="14849" width="20.5703125" style="2" customWidth="1"/>
    <col min="14850" max="14850" width="11.42578125" style="2"/>
    <col min="14851" max="14851" width="10.42578125" style="2" customWidth="1"/>
    <col min="14852" max="14852" width="13.85546875" style="2" bestFit="1" customWidth="1"/>
    <col min="14853" max="14853" width="13.7109375" style="2" bestFit="1" customWidth="1"/>
    <col min="14854" max="14854" width="4.5703125" style="2" customWidth="1"/>
    <col min="14855" max="14855" width="24.42578125" style="2" customWidth="1"/>
    <col min="14856" max="14856" width="11.42578125" style="2"/>
    <col min="14857" max="14857" width="12.85546875" style="2" bestFit="1" customWidth="1"/>
    <col min="14858" max="14858" width="11.42578125" style="2"/>
    <col min="14859" max="14859" width="13.7109375" style="2" customWidth="1"/>
    <col min="14860" max="14860" width="12.28515625" style="2" bestFit="1" customWidth="1"/>
    <col min="14861" max="15104" width="11.42578125" style="2"/>
    <col min="15105" max="15105" width="20.5703125" style="2" customWidth="1"/>
    <col min="15106" max="15106" width="11.42578125" style="2"/>
    <col min="15107" max="15107" width="10.42578125" style="2" customWidth="1"/>
    <col min="15108" max="15108" width="13.85546875" style="2" bestFit="1" customWidth="1"/>
    <col min="15109" max="15109" width="13.7109375" style="2" bestFit="1" customWidth="1"/>
    <col min="15110" max="15110" width="4.5703125" style="2" customWidth="1"/>
    <col min="15111" max="15111" width="24.42578125" style="2" customWidth="1"/>
    <col min="15112" max="15112" width="11.42578125" style="2"/>
    <col min="15113" max="15113" width="12.85546875" style="2" bestFit="1" customWidth="1"/>
    <col min="15114" max="15114" width="11.42578125" style="2"/>
    <col min="15115" max="15115" width="13.7109375" style="2" customWidth="1"/>
    <col min="15116" max="15116" width="12.28515625" style="2" bestFit="1" customWidth="1"/>
    <col min="15117" max="15360" width="11.42578125" style="2"/>
    <col min="15361" max="15361" width="20.5703125" style="2" customWidth="1"/>
    <col min="15362" max="15362" width="11.42578125" style="2"/>
    <col min="15363" max="15363" width="10.42578125" style="2" customWidth="1"/>
    <col min="15364" max="15364" width="13.85546875" style="2" bestFit="1" customWidth="1"/>
    <col min="15365" max="15365" width="13.7109375" style="2" bestFit="1" customWidth="1"/>
    <col min="15366" max="15366" width="4.5703125" style="2" customWidth="1"/>
    <col min="15367" max="15367" width="24.42578125" style="2" customWidth="1"/>
    <col min="15368" max="15368" width="11.42578125" style="2"/>
    <col min="15369" max="15369" width="12.85546875" style="2" bestFit="1" customWidth="1"/>
    <col min="15370" max="15370" width="11.42578125" style="2"/>
    <col min="15371" max="15371" width="13.7109375" style="2" customWidth="1"/>
    <col min="15372" max="15372" width="12.28515625" style="2" bestFit="1" customWidth="1"/>
    <col min="15373" max="15616" width="11.42578125" style="2"/>
    <col min="15617" max="15617" width="20.5703125" style="2" customWidth="1"/>
    <col min="15618" max="15618" width="11.42578125" style="2"/>
    <col min="15619" max="15619" width="10.42578125" style="2" customWidth="1"/>
    <col min="15620" max="15620" width="13.85546875" style="2" bestFit="1" customWidth="1"/>
    <col min="15621" max="15621" width="13.7109375" style="2" bestFit="1" customWidth="1"/>
    <col min="15622" max="15622" width="4.5703125" style="2" customWidth="1"/>
    <col min="15623" max="15623" width="24.42578125" style="2" customWidth="1"/>
    <col min="15624" max="15624" width="11.42578125" style="2"/>
    <col min="15625" max="15625" width="12.85546875" style="2" bestFit="1" customWidth="1"/>
    <col min="15626" max="15626" width="11.42578125" style="2"/>
    <col min="15627" max="15627" width="13.7109375" style="2" customWidth="1"/>
    <col min="15628" max="15628" width="12.28515625" style="2" bestFit="1" customWidth="1"/>
    <col min="15629" max="15872" width="11.42578125" style="2"/>
    <col min="15873" max="15873" width="20.5703125" style="2" customWidth="1"/>
    <col min="15874" max="15874" width="11.42578125" style="2"/>
    <col min="15875" max="15875" width="10.42578125" style="2" customWidth="1"/>
    <col min="15876" max="15876" width="13.85546875" style="2" bestFit="1" customWidth="1"/>
    <col min="15877" max="15877" width="13.7109375" style="2" bestFit="1" customWidth="1"/>
    <col min="15878" max="15878" width="4.5703125" style="2" customWidth="1"/>
    <col min="15879" max="15879" width="24.42578125" style="2" customWidth="1"/>
    <col min="15880" max="15880" width="11.42578125" style="2"/>
    <col min="15881" max="15881" width="12.85546875" style="2" bestFit="1" customWidth="1"/>
    <col min="15882" max="15882" width="11.42578125" style="2"/>
    <col min="15883" max="15883" width="13.7109375" style="2" customWidth="1"/>
    <col min="15884" max="15884" width="12.28515625" style="2" bestFit="1" customWidth="1"/>
    <col min="15885" max="16128" width="11.42578125" style="2"/>
    <col min="16129" max="16129" width="20.5703125" style="2" customWidth="1"/>
    <col min="16130" max="16130" width="11.42578125" style="2"/>
    <col min="16131" max="16131" width="10.42578125" style="2" customWidth="1"/>
    <col min="16132" max="16132" width="13.85546875" style="2" bestFit="1" customWidth="1"/>
    <col min="16133" max="16133" width="13.7109375" style="2" bestFit="1" customWidth="1"/>
    <col min="16134" max="16134" width="4.5703125" style="2" customWidth="1"/>
    <col min="16135" max="16135" width="24.42578125" style="2" customWidth="1"/>
    <col min="16136" max="16136" width="11.42578125" style="2"/>
    <col min="16137" max="16137" width="12.85546875" style="2" bestFit="1" customWidth="1"/>
    <col min="16138" max="16138" width="11.42578125" style="2"/>
    <col min="16139" max="16139" width="13.7109375" style="2" customWidth="1"/>
    <col min="16140" max="16140" width="12.28515625" style="2" bestFit="1" customWidth="1"/>
    <col min="16141" max="16384" width="11.42578125" style="2"/>
  </cols>
  <sheetData>
    <row r="1" spans="1:11">
      <c r="A1" s="2" t="s">
        <v>0</v>
      </c>
      <c r="J1" s="2" t="s">
        <v>85</v>
      </c>
      <c r="K1" s="2">
        <v>2022</v>
      </c>
    </row>
    <row r="2" spans="1:11">
      <c r="A2" s="2" t="s">
        <v>2</v>
      </c>
      <c r="D2" s="24">
        <v>44804</v>
      </c>
    </row>
    <row r="4" spans="1:11">
      <c r="A4" s="25" t="s">
        <v>3</v>
      </c>
      <c r="C4" s="24">
        <v>44774</v>
      </c>
      <c r="D4" s="7"/>
      <c r="E4" s="7">
        <v>70818941.786999986</v>
      </c>
      <c r="G4" s="25" t="s">
        <v>4</v>
      </c>
    </row>
    <row r="5" spans="1:11">
      <c r="C5" s="24"/>
      <c r="D5" s="7"/>
      <c r="E5" s="7"/>
    </row>
    <row r="6" spans="1:11">
      <c r="A6" s="25" t="s">
        <v>5</v>
      </c>
    </row>
    <row r="7" spans="1:11">
      <c r="A7" s="25" t="s">
        <v>6</v>
      </c>
      <c r="E7" s="7"/>
    </row>
    <row r="8" spans="1:11">
      <c r="A8" s="2" t="s">
        <v>7</v>
      </c>
      <c r="D8" s="41">
        <v>138484.13999999998</v>
      </c>
      <c r="J8" s="7"/>
    </row>
    <row r="9" spans="1:11">
      <c r="A9" s="2" t="s">
        <v>8</v>
      </c>
      <c r="D9" s="41">
        <v>826473.56</v>
      </c>
      <c r="G9" s="2" t="s">
        <v>9</v>
      </c>
      <c r="I9" s="7">
        <v>10598970.369999999</v>
      </c>
    </row>
    <row r="10" spans="1:11">
      <c r="A10" s="2" t="s">
        <v>10</v>
      </c>
      <c r="D10" s="41">
        <v>0</v>
      </c>
      <c r="G10" s="2" t="s">
        <v>11</v>
      </c>
      <c r="I10" s="7">
        <v>9580788.1999999993</v>
      </c>
    </row>
    <row r="11" spans="1:11">
      <c r="A11" s="2" t="s">
        <v>12</v>
      </c>
      <c r="D11" s="41">
        <v>63300</v>
      </c>
      <c r="G11" s="2" t="s">
        <v>13</v>
      </c>
      <c r="I11" s="7">
        <v>0</v>
      </c>
    </row>
    <row r="12" spans="1:11">
      <c r="A12" s="2" t="s">
        <v>14</v>
      </c>
      <c r="D12" s="41">
        <v>0</v>
      </c>
      <c r="G12" s="2" t="s">
        <v>15</v>
      </c>
      <c r="I12" s="7">
        <v>1273553.81</v>
      </c>
    </row>
    <row r="13" spans="1:11">
      <c r="A13" s="2" t="s">
        <v>16</v>
      </c>
      <c r="D13" s="41">
        <v>0</v>
      </c>
      <c r="G13" s="2" t="s">
        <v>17</v>
      </c>
      <c r="I13" s="7">
        <v>0</v>
      </c>
    </row>
    <row r="14" spans="1:11">
      <c r="A14" s="2" t="s">
        <v>18</v>
      </c>
      <c r="D14" s="41">
        <v>0</v>
      </c>
      <c r="G14" s="2" t="s">
        <v>19</v>
      </c>
      <c r="I14" s="7">
        <v>25061289.699999999</v>
      </c>
    </row>
    <row r="15" spans="1:11">
      <c r="A15" s="2" t="s">
        <v>20</v>
      </c>
      <c r="D15" s="41">
        <v>4090.8999999999996</v>
      </c>
      <c r="G15" s="2" t="s">
        <v>21</v>
      </c>
      <c r="I15" s="7">
        <v>0</v>
      </c>
      <c r="J15" s="42"/>
      <c r="K15" s="43"/>
    </row>
    <row r="16" spans="1:11">
      <c r="A16" s="2" t="s">
        <v>22</v>
      </c>
      <c r="D16" s="41">
        <v>13500</v>
      </c>
      <c r="G16" s="2" t="s">
        <v>23</v>
      </c>
      <c r="I16" s="39">
        <v>46514602.079999998</v>
      </c>
      <c r="J16" s="44"/>
      <c r="K16" s="39">
        <v>46514602.079999998</v>
      </c>
    </row>
    <row r="17" spans="1:12">
      <c r="A17" s="2" t="s">
        <v>24</v>
      </c>
      <c r="D17" s="41">
        <v>62187.6</v>
      </c>
      <c r="G17" s="25"/>
    </row>
    <row r="18" spans="1:12">
      <c r="A18" s="2" t="s">
        <v>25</v>
      </c>
      <c r="D18" s="41">
        <v>106339.65</v>
      </c>
      <c r="G18" s="25" t="s">
        <v>5</v>
      </c>
    </row>
    <row r="19" spans="1:12">
      <c r="A19" s="2" t="s">
        <v>27</v>
      </c>
      <c r="D19" s="41">
        <v>256983.81999999998</v>
      </c>
      <c r="G19" s="2" t="s">
        <v>28</v>
      </c>
      <c r="K19" s="7">
        <v>2028774.24</v>
      </c>
    </row>
    <row r="20" spans="1:12">
      <c r="A20" s="2" t="s">
        <v>29</v>
      </c>
      <c r="D20" s="41">
        <v>19533.77</v>
      </c>
      <c r="G20" s="2" t="s">
        <v>30</v>
      </c>
      <c r="K20" s="7">
        <v>0</v>
      </c>
    </row>
    <row r="21" spans="1:12">
      <c r="A21" s="2" t="s">
        <v>31</v>
      </c>
      <c r="D21" s="41">
        <v>20000</v>
      </c>
      <c r="G21" s="2" t="s">
        <v>32</v>
      </c>
      <c r="K21" s="39">
        <v>48543376.32</v>
      </c>
    </row>
    <row r="22" spans="1:12">
      <c r="A22" s="2" t="s">
        <v>33</v>
      </c>
      <c r="D22" s="41">
        <v>1000</v>
      </c>
      <c r="K22" s="45"/>
    </row>
    <row r="23" spans="1:12">
      <c r="A23" s="2" t="s">
        <v>34</v>
      </c>
      <c r="D23" s="41">
        <v>0</v>
      </c>
      <c r="G23" s="25" t="s">
        <v>36</v>
      </c>
      <c r="H23" s="46" t="s">
        <v>37</v>
      </c>
      <c r="I23" s="46">
        <v>44804</v>
      </c>
    </row>
    <row r="24" spans="1:12">
      <c r="A24" s="2" t="s">
        <v>35</v>
      </c>
      <c r="D24" s="41">
        <v>283339.49</v>
      </c>
      <c r="G24" s="2" t="s">
        <v>39</v>
      </c>
      <c r="I24" s="7">
        <v>53926.45</v>
      </c>
    </row>
    <row r="25" spans="1:12">
      <c r="A25" s="2" t="s">
        <v>38</v>
      </c>
      <c r="D25" s="41">
        <v>74346.719999999987</v>
      </c>
      <c r="G25" s="2" t="s">
        <v>41</v>
      </c>
      <c r="I25" s="7">
        <v>25000</v>
      </c>
    </row>
    <row r="26" spans="1:12">
      <c r="A26" s="2" t="s">
        <v>40</v>
      </c>
      <c r="D26" s="41">
        <v>44587.05999999999</v>
      </c>
      <c r="G26" s="2" t="s">
        <v>43</v>
      </c>
      <c r="I26" s="7">
        <v>5000</v>
      </c>
    </row>
    <row r="27" spans="1:12">
      <c r="A27" s="2" t="s">
        <v>42</v>
      </c>
      <c r="D27" s="41">
        <v>184800</v>
      </c>
      <c r="G27" s="2" t="s">
        <v>45</v>
      </c>
      <c r="I27" s="7">
        <v>2201032.5</v>
      </c>
      <c r="L27" s="7"/>
    </row>
    <row r="28" spans="1:12">
      <c r="A28" s="2" t="s">
        <v>44</v>
      </c>
      <c r="D28" s="41">
        <v>0</v>
      </c>
      <c r="G28" s="2" t="s">
        <v>47</v>
      </c>
      <c r="I28" s="7">
        <v>4059.02</v>
      </c>
    </row>
    <row r="29" spans="1:12">
      <c r="A29" s="2" t="s">
        <v>46</v>
      </c>
      <c r="D29" s="41">
        <v>908687.55999999994</v>
      </c>
      <c r="G29" s="2" t="s">
        <v>49</v>
      </c>
      <c r="I29" s="7">
        <v>4620.66</v>
      </c>
      <c r="K29" s="7"/>
    </row>
    <row r="30" spans="1:12">
      <c r="A30" s="2" t="s">
        <v>48</v>
      </c>
      <c r="D30" s="41">
        <v>84600</v>
      </c>
      <c r="G30" s="2" t="s">
        <v>51</v>
      </c>
      <c r="I30" s="45">
        <v>7028.31</v>
      </c>
    </row>
    <row r="31" spans="1:12">
      <c r="A31" s="2" t="s">
        <v>50</v>
      </c>
      <c r="D31" s="41">
        <v>2459890.3899999997</v>
      </c>
      <c r="G31" s="2" t="s">
        <v>53</v>
      </c>
      <c r="I31" s="45">
        <v>2606822.79</v>
      </c>
      <c r="J31" s="47"/>
      <c r="K31" s="45"/>
      <c r="L31" s="7"/>
    </row>
    <row r="32" spans="1:12">
      <c r="A32" s="2" t="s">
        <v>54</v>
      </c>
      <c r="D32" s="16">
        <v>3942071.25</v>
      </c>
      <c r="G32" s="2" t="s">
        <v>55</v>
      </c>
      <c r="I32" s="45">
        <v>5254.67</v>
      </c>
      <c r="J32" s="47"/>
      <c r="K32" s="47"/>
    </row>
    <row r="33" spans="1:11">
      <c r="A33" s="2" t="s">
        <v>56</v>
      </c>
      <c r="D33" s="41">
        <v>3844166.86</v>
      </c>
      <c r="G33" s="2" t="s">
        <v>81</v>
      </c>
      <c r="I33" s="7">
        <v>1146655.52</v>
      </c>
      <c r="J33" s="47"/>
      <c r="K33" s="45"/>
    </row>
    <row r="34" spans="1:11">
      <c r="A34" s="2" t="s">
        <v>58</v>
      </c>
      <c r="D34" s="41">
        <v>24081026.82</v>
      </c>
      <c r="G34" s="2" t="s">
        <v>59</v>
      </c>
      <c r="I34" s="7">
        <v>34000000</v>
      </c>
      <c r="J34" s="47"/>
      <c r="K34" s="45"/>
    </row>
    <row r="35" spans="1:11">
      <c r="A35" s="2" t="s">
        <v>69</v>
      </c>
      <c r="D35" s="41">
        <v>0</v>
      </c>
      <c r="G35" s="2" t="s">
        <v>82</v>
      </c>
      <c r="I35" s="7">
        <v>22000000</v>
      </c>
      <c r="J35" s="47"/>
      <c r="K35" s="45"/>
    </row>
    <row r="36" spans="1:11">
      <c r="A36" s="2" t="s">
        <v>60</v>
      </c>
      <c r="D36" s="41">
        <v>0</v>
      </c>
      <c r="G36" s="2" t="s">
        <v>59</v>
      </c>
      <c r="I36" s="7">
        <v>0</v>
      </c>
    </row>
    <row r="37" spans="1:11">
      <c r="A37" s="2" t="s">
        <v>62</v>
      </c>
      <c r="D37" s="16">
        <v>590</v>
      </c>
      <c r="G37" s="2" t="s">
        <v>63</v>
      </c>
      <c r="I37" s="39">
        <v>62059399.920000002</v>
      </c>
      <c r="J37" s="44"/>
      <c r="K37" s="39">
        <v>62059399.920000002</v>
      </c>
    </row>
    <row r="38" spans="1:11">
      <c r="A38" s="2" t="s">
        <v>77</v>
      </c>
      <c r="D38" s="16">
        <v>8126.58</v>
      </c>
      <c r="E38" s="7"/>
    </row>
    <row r="39" spans="1:11">
      <c r="A39" s="2" t="s">
        <v>64</v>
      </c>
      <c r="D39" s="39">
        <v>37428126.170000002</v>
      </c>
      <c r="E39" s="39">
        <v>37428126.170000002</v>
      </c>
    </row>
    <row r="41" spans="1:11">
      <c r="A41" s="25" t="s">
        <v>5</v>
      </c>
    </row>
    <row r="42" spans="1:11">
      <c r="A42" s="2" t="s">
        <v>65</v>
      </c>
      <c r="E42" s="7">
        <v>2355708.2799999998</v>
      </c>
    </row>
    <row r="44" spans="1:11">
      <c r="A44" s="2" t="s">
        <v>66</v>
      </c>
      <c r="E44" s="40">
        <v>110602776.23699999</v>
      </c>
      <c r="G44" s="2" t="s">
        <v>67</v>
      </c>
      <c r="K44" s="40">
        <v>110602776.24000001</v>
      </c>
    </row>
    <row r="46" spans="1:11">
      <c r="G46" s="22">
        <f>E44-K44</f>
        <v>-3.0000209808349609E-3</v>
      </c>
      <c r="I46" s="7"/>
    </row>
    <row r="48" spans="1:11">
      <c r="E48" s="7"/>
      <c r="G48" s="22"/>
    </row>
    <row r="49" spans="5:9">
      <c r="E49" s="7"/>
    </row>
    <row r="50" spans="5:9">
      <c r="E50" s="7"/>
      <c r="G50" s="22"/>
      <c r="I50" s="7"/>
    </row>
    <row r="51" spans="5:9">
      <c r="E51" s="16"/>
      <c r="G51" s="22"/>
    </row>
    <row r="53" spans="5:9">
      <c r="G53" s="16"/>
    </row>
  </sheetData>
  <pageMargins left="0" right="0" top="0.19685039370078741" bottom="0" header="0" footer="0"/>
  <pageSetup paperSize="9" orientation="landscape" verticalDpi="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M75"/>
  <sheetViews>
    <sheetView workbookViewId="0">
      <selection activeCell="E14" sqref="E14"/>
    </sheetView>
  </sheetViews>
  <sheetFormatPr baseColWidth="10" defaultRowHeight="12.75"/>
  <cols>
    <col min="1" max="1" width="20.5703125" style="2" customWidth="1"/>
    <col min="2" max="2" width="11.42578125" style="2"/>
    <col min="3" max="3" width="10.42578125" style="2" customWidth="1"/>
    <col min="4" max="4" width="13.85546875" style="2" bestFit="1" customWidth="1"/>
    <col min="5" max="5" width="13.7109375" style="2" bestFit="1" customWidth="1"/>
    <col min="6" max="6" width="5.7109375" style="2" customWidth="1"/>
    <col min="7" max="7" width="24.42578125" style="2" customWidth="1"/>
    <col min="8" max="8" width="11.42578125" style="2"/>
    <col min="9" max="9" width="12.7109375" style="2" bestFit="1" customWidth="1"/>
    <col min="10" max="10" width="10.28515625" style="2" customWidth="1"/>
    <col min="11" max="11" width="13.7109375" style="2" bestFit="1" customWidth="1"/>
    <col min="12" max="12" width="12.28515625" style="2" bestFit="1" customWidth="1"/>
    <col min="13" max="256" width="11.42578125" style="2"/>
    <col min="257" max="257" width="20.5703125" style="2" customWidth="1"/>
    <col min="258" max="258" width="11.42578125" style="2"/>
    <col min="259" max="259" width="10.42578125" style="2" customWidth="1"/>
    <col min="260" max="260" width="13.85546875" style="2" bestFit="1" customWidth="1"/>
    <col min="261" max="261" width="13.7109375" style="2" bestFit="1" customWidth="1"/>
    <col min="262" max="262" width="5.7109375" style="2" customWidth="1"/>
    <col min="263" max="263" width="24.42578125" style="2" customWidth="1"/>
    <col min="264" max="264" width="11.42578125" style="2"/>
    <col min="265" max="265" width="12.7109375" style="2" bestFit="1" customWidth="1"/>
    <col min="266" max="266" width="10.28515625" style="2" customWidth="1"/>
    <col min="267" max="267" width="13.7109375" style="2" bestFit="1" customWidth="1"/>
    <col min="268" max="268" width="12.28515625" style="2" bestFit="1" customWidth="1"/>
    <col min="269" max="512" width="11.42578125" style="2"/>
    <col min="513" max="513" width="20.5703125" style="2" customWidth="1"/>
    <col min="514" max="514" width="11.42578125" style="2"/>
    <col min="515" max="515" width="10.42578125" style="2" customWidth="1"/>
    <col min="516" max="516" width="13.85546875" style="2" bestFit="1" customWidth="1"/>
    <col min="517" max="517" width="13.7109375" style="2" bestFit="1" customWidth="1"/>
    <col min="518" max="518" width="5.7109375" style="2" customWidth="1"/>
    <col min="519" max="519" width="24.42578125" style="2" customWidth="1"/>
    <col min="520" max="520" width="11.42578125" style="2"/>
    <col min="521" max="521" width="12.7109375" style="2" bestFit="1" customWidth="1"/>
    <col min="522" max="522" width="10.28515625" style="2" customWidth="1"/>
    <col min="523" max="523" width="13.7109375" style="2" bestFit="1" customWidth="1"/>
    <col min="524" max="524" width="12.28515625" style="2" bestFit="1" customWidth="1"/>
    <col min="525" max="768" width="11.42578125" style="2"/>
    <col min="769" max="769" width="20.5703125" style="2" customWidth="1"/>
    <col min="770" max="770" width="11.42578125" style="2"/>
    <col min="771" max="771" width="10.42578125" style="2" customWidth="1"/>
    <col min="772" max="772" width="13.85546875" style="2" bestFit="1" customWidth="1"/>
    <col min="773" max="773" width="13.7109375" style="2" bestFit="1" customWidth="1"/>
    <col min="774" max="774" width="5.7109375" style="2" customWidth="1"/>
    <col min="775" max="775" width="24.42578125" style="2" customWidth="1"/>
    <col min="776" max="776" width="11.42578125" style="2"/>
    <col min="777" max="777" width="12.7109375" style="2" bestFit="1" customWidth="1"/>
    <col min="778" max="778" width="10.28515625" style="2" customWidth="1"/>
    <col min="779" max="779" width="13.7109375" style="2" bestFit="1" customWidth="1"/>
    <col min="780" max="780" width="12.28515625" style="2" bestFit="1" customWidth="1"/>
    <col min="781" max="1024" width="11.42578125" style="2"/>
    <col min="1025" max="1025" width="20.5703125" style="2" customWidth="1"/>
    <col min="1026" max="1026" width="11.42578125" style="2"/>
    <col min="1027" max="1027" width="10.42578125" style="2" customWidth="1"/>
    <col min="1028" max="1028" width="13.85546875" style="2" bestFit="1" customWidth="1"/>
    <col min="1029" max="1029" width="13.7109375" style="2" bestFit="1" customWidth="1"/>
    <col min="1030" max="1030" width="5.7109375" style="2" customWidth="1"/>
    <col min="1031" max="1031" width="24.42578125" style="2" customWidth="1"/>
    <col min="1032" max="1032" width="11.42578125" style="2"/>
    <col min="1033" max="1033" width="12.7109375" style="2" bestFit="1" customWidth="1"/>
    <col min="1034" max="1034" width="10.28515625" style="2" customWidth="1"/>
    <col min="1035" max="1035" width="13.7109375" style="2" bestFit="1" customWidth="1"/>
    <col min="1036" max="1036" width="12.28515625" style="2" bestFit="1" customWidth="1"/>
    <col min="1037" max="1280" width="11.42578125" style="2"/>
    <col min="1281" max="1281" width="20.5703125" style="2" customWidth="1"/>
    <col min="1282" max="1282" width="11.42578125" style="2"/>
    <col min="1283" max="1283" width="10.42578125" style="2" customWidth="1"/>
    <col min="1284" max="1284" width="13.85546875" style="2" bestFit="1" customWidth="1"/>
    <col min="1285" max="1285" width="13.7109375" style="2" bestFit="1" customWidth="1"/>
    <col min="1286" max="1286" width="5.7109375" style="2" customWidth="1"/>
    <col min="1287" max="1287" width="24.42578125" style="2" customWidth="1"/>
    <col min="1288" max="1288" width="11.42578125" style="2"/>
    <col min="1289" max="1289" width="12.7109375" style="2" bestFit="1" customWidth="1"/>
    <col min="1290" max="1290" width="10.28515625" style="2" customWidth="1"/>
    <col min="1291" max="1291" width="13.7109375" style="2" bestFit="1" customWidth="1"/>
    <col min="1292" max="1292" width="12.28515625" style="2" bestFit="1" customWidth="1"/>
    <col min="1293" max="1536" width="11.42578125" style="2"/>
    <col min="1537" max="1537" width="20.5703125" style="2" customWidth="1"/>
    <col min="1538" max="1538" width="11.42578125" style="2"/>
    <col min="1539" max="1539" width="10.42578125" style="2" customWidth="1"/>
    <col min="1540" max="1540" width="13.85546875" style="2" bestFit="1" customWidth="1"/>
    <col min="1541" max="1541" width="13.7109375" style="2" bestFit="1" customWidth="1"/>
    <col min="1542" max="1542" width="5.7109375" style="2" customWidth="1"/>
    <col min="1543" max="1543" width="24.42578125" style="2" customWidth="1"/>
    <col min="1544" max="1544" width="11.42578125" style="2"/>
    <col min="1545" max="1545" width="12.7109375" style="2" bestFit="1" customWidth="1"/>
    <col min="1546" max="1546" width="10.28515625" style="2" customWidth="1"/>
    <col min="1547" max="1547" width="13.7109375" style="2" bestFit="1" customWidth="1"/>
    <col min="1548" max="1548" width="12.28515625" style="2" bestFit="1" customWidth="1"/>
    <col min="1549" max="1792" width="11.42578125" style="2"/>
    <col min="1793" max="1793" width="20.5703125" style="2" customWidth="1"/>
    <col min="1794" max="1794" width="11.42578125" style="2"/>
    <col min="1795" max="1795" width="10.42578125" style="2" customWidth="1"/>
    <col min="1796" max="1796" width="13.85546875" style="2" bestFit="1" customWidth="1"/>
    <col min="1797" max="1797" width="13.7109375" style="2" bestFit="1" customWidth="1"/>
    <col min="1798" max="1798" width="5.7109375" style="2" customWidth="1"/>
    <col min="1799" max="1799" width="24.42578125" style="2" customWidth="1"/>
    <col min="1800" max="1800" width="11.42578125" style="2"/>
    <col min="1801" max="1801" width="12.7109375" style="2" bestFit="1" customWidth="1"/>
    <col min="1802" max="1802" width="10.28515625" style="2" customWidth="1"/>
    <col min="1803" max="1803" width="13.7109375" style="2" bestFit="1" customWidth="1"/>
    <col min="1804" max="1804" width="12.28515625" style="2" bestFit="1" customWidth="1"/>
    <col min="1805" max="2048" width="11.42578125" style="2"/>
    <col min="2049" max="2049" width="20.5703125" style="2" customWidth="1"/>
    <col min="2050" max="2050" width="11.42578125" style="2"/>
    <col min="2051" max="2051" width="10.42578125" style="2" customWidth="1"/>
    <col min="2052" max="2052" width="13.85546875" style="2" bestFit="1" customWidth="1"/>
    <col min="2053" max="2053" width="13.7109375" style="2" bestFit="1" customWidth="1"/>
    <col min="2054" max="2054" width="5.7109375" style="2" customWidth="1"/>
    <col min="2055" max="2055" width="24.42578125" style="2" customWidth="1"/>
    <col min="2056" max="2056" width="11.42578125" style="2"/>
    <col min="2057" max="2057" width="12.7109375" style="2" bestFit="1" customWidth="1"/>
    <col min="2058" max="2058" width="10.28515625" style="2" customWidth="1"/>
    <col min="2059" max="2059" width="13.7109375" style="2" bestFit="1" customWidth="1"/>
    <col min="2060" max="2060" width="12.28515625" style="2" bestFit="1" customWidth="1"/>
    <col min="2061" max="2304" width="11.42578125" style="2"/>
    <col min="2305" max="2305" width="20.5703125" style="2" customWidth="1"/>
    <col min="2306" max="2306" width="11.42578125" style="2"/>
    <col min="2307" max="2307" width="10.42578125" style="2" customWidth="1"/>
    <col min="2308" max="2308" width="13.85546875" style="2" bestFit="1" customWidth="1"/>
    <col min="2309" max="2309" width="13.7109375" style="2" bestFit="1" customWidth="1"/>
    <col min="2310" max="2310" width="5.7109375" style="2" customWidth="1"/>
    <col min="2311" max="2311" width="24.42578125" style="2" customWidth="1"/>
    <col min="2312" max="2312" width="11.42578125" style="2"/>
    <col min="2313" max="2313" width="12.7109375" style="2" bestFit="1" customWidth="1"/>
    <col min="2314" max="2314" width="10.28515625" style="2" customWidth="1"/>
    <col min="2315" max="2315" width="13.7109375" style="2" bestFit="1" customWidth="1"/>
    <col min="2316" max="2316" width="12.28515625" style="2" bestFit="1" customWidth="1"/>
    <col min="2317" max="2560" width="11.42578125" style="2"/>
    <col min="2561" max="2561" width="20.5703125" style="2" customWidth="1"/>
    <col min="2562" max="2562" width="11.42578125" style="2"/>
    <col min="2563" max="2563" width="10.42578125" style="2" customWidth="1"/>
    <col min="2564" max="2564" width="13.85546875" style="2" bestFit="1" customWidth="1"/>
    <col min="2565" max="2565" width="13.7109375" style="2" bestFit="1" customWidth="1"/>
    <col min="2566" max="2566" width="5.7109375" style="2" customWidth="1"/>
    <col min="2567" max="2567" width="24.42578125" style="2" customWidth="1"/>
    <col min="2568" max="2568" width="11.42578125" style="2"/>
    <col min="2569" max="2569" width="12.7109375" style="2" bestFit="1" customWidth="1"/>
    <col min="2570" max="2570" width="10.28515625" style="2" customWidth="1"/>
    <col min="2571" max="2571" width="13.7109375" style="2" bestFit="1" customWidth="1"/>
    <col min="2572" max="2572" width="12.28515625" style="2" bestFit="1" customWidth="1"/>
    <col min="2573" max="2816" width="11.42578125" style="2"/>
    <col min="2817" max="2817" width="20.5703125" style="2" customWidth="1"/>
    <col min="2818" max="2818" width="11.42578125" style="2"/>
    <col min="2819" max="2819" width="10.42578125" style="2" customWidth="1"/>
    <col min="2820" max="2820" width="13.85546875" style="2" bestFit="1" customWidth="1"/>
    <col min="2821" max="2821" width="13.7109375" style="2" bestFit="1" customWidth="1"/>
    <col min="2822" max="2822" width="5.7109375" style="2" customWidth="1"/>
    <col min="2823" max="2823" width="24.42578125" style="2" customWidth="1"/>
    <col min="2824" max="2824" width="11.42578125" style="2"/>
    <col min="2825" max="2825" width="12.7109375" style="2" bestFit="1" customWidth="1"/>
    <col min="2826" max="2826" width="10.28515625" style="2" customWidth="1"/>
    <col min="2827" max="2827" width="13.7109375" style="2" bestFit="1" customWidth="1"/>
    <col min="2828" max="2828" width="12.28515625" style="2" bestFit="1" customWidth="1"/>
    <col min="2829" max="3072" width="11.42578125" style="2"/>
    <col min="3073" max="3073" width="20.5703125" style="2" customWidth="1"/>
    <col min="3074" max="3074" width="11.42578125" style="2"/>
    <col min="3075" max="3075" width="10.42578125" style="2" customWidth="1"/>
    <col min="3076" max="3076" width="13.85546875" style="2" bestFit="1" customWidth="1"/>
    <col min="3077" max="3077" width="13.7109375" style="2" bestFit="1" customWidth="1"/>
    <col min="3078" max="3078" width="5.7109375" style="2" customWidth="1"/>
    <col min="3079" max="3079" width="24.42578125" style="2" customWidth="1"/>
    <col min="3080" max="3080" width="11.42578125" style="2"/>
    <col min="3081" max="3081" width="12.7109375" style="2" bestFit="1" customWidth="1"/>
    <col min="3082" max="3082" width="10.28515625" style="2" customWidth="1"/>
    <col min="3083" max="3083" width="13.7109375" style="2" bestFit="1" customWidth="1"/>
    <col min="3084" max="3084" width="12.28515625" style="2" bestFit="1" customWidth="1"/>
    <col min="3085" max="3328" width="11.42578125" style="2"/>
    <col min="3329" max="3329" width="20.5703125" style="2" customWidth="1"/>
    <col min="3330" max="3330" width="11.42578125" style="2"/>
    <col min="3331" max="3331" width="10.42578125" style="2" customWidth="1"/>
    <col min="3332" max="3332" width="13.85546875" style="2" bestFit="1" customWidth="1"/>
    <col min="3333" max="3333" width="13.7109375" style="2" bestFit="1" customWidth="1"/>
    <col min="3334" max="3334" width="5.7109375" style="2" customWidth="1"/>
    <col min="3335" max="3335" width="24.42578125" style="2" customWidth="1"/>
    <col min="3336" max="3336" width="11.42578125" style="2"/>
    <col min="3337" max="3337" width="12.7109375" style="2" bestFit="1" customWidth="1"/>
    <col min="3338" max="3338" width="10.28515625" style="2" customWidth="1"/>
    <col min="3339" max="3339" width="13.7109375" style="2" bestFit="1" customWidth="1"/>
    <col min="3340" max="3340" width="12.28515625" style="2" bestFit="1" customWidth="1"/>
    <col min="3341" max="3584" width="11.42578125" style="2"/>
    <col min="3585" max="3585" width="20.5703125" style="2" customWidth="1"/>
    <col min="3586" max="3586" width="11.42578125" style="2"/>
    <col min="3587" max="3587" width="10.42578125" style="2" customWidth="1"/>
    <col min="3588" max="3588" width="13.85546875" style="2" bestFit="1" customWidth="1"/>
    <col min="3589" max="3589" width="13.7109375" style="2" bestFit="1" customWidth="1"/>
    <col min="3590" max="3590" width="5.7109375" style="2" customWidth="1"/>
    <col min="3591" max="3591" width="24.42578125" style="2" customWidth="1"/>
    <col min="3592" max="3592" width="11.42578125" style="2"/>
    <col min="3593" max="3593" width="12.7109375" style="2" bestFit="1" customWidth="1"/>
    <col min="3594" max="3594" width="10.28515625" style="2" customWidth="1"/>
    <col min="3595" max="3595" width="13.7109375" style="2" bestFit="1" customWidth="1"/>
    <col min="3596" max="3596" width="12.28515625" style="2" bestFit="1" customWidth="1"/>
    <col min="3597" max="3840" width="11.42578125" style="2"/>
    <col min="3841" max="3841" width="20.5703125" style="2" customWidth="1"/>
    <col min="3842" max="3842" width="11.42578125" style="2"/>
    <col min="3843" max="3843" width="10.42578125" style="2" customWidth="1"/>
    <col min="3844" max="3844" width="13.85546875" style="2" bestFit="1" customWidth="1"/>
    <col min="3845" max="3845" width="13.7109375" style="2" bestFit="1" customWidth="1"/>
    <col min="3846" max="3846" width="5.7109375" style="2" customWidth="1"/>
    <col min="3847" max="3847" width="24.42578125" style="2" customWidth="1"/>
    <col min="3848" max="3848" width="11.42578125" style="2"/>
    <col min="3849" max="3849" width="12.7109375" style="2" bestFit="1" customWidth="1"/>
    <col min="3850" max="3850" width="10.28515625" style="2" customWidth="1"/>
    <col min="3851" max="3851" width="13.7109375" style="2" bestFit="1" customWidth="1"/>
    <col min="3852" max="3852" width="12.28515625" style="2" bestFit="1" customWidth="1"/>
    <col min="3853" max="4096" width="11.42578125" style="2"/>
    <col min="4097" max="4097" width="20.5703125" style="2" customWidth="1"/>
    <col min="4098" max="4098" width="11.42578125" style="2"/>
    <col min="4099" max="4099" width="10.42578125" style="2" customWidth="1"/>
    <col min="4100" max="4100" width="13.85546875" style="2" bestFit="1" customWidth="1"/>
    <col min="4101" max="4101" width="13.7109375" style="2" bestFit="1" customWidth="1"/>
    <col min="4102" max="4102" width="5.7109375" style="2" customWidth="1"/>
    <col min="4103" max="4103" width="24.42578125" style="2" customWidth="1"/>
    <col min="4104" max="4104" width="11.42578125" style="2"/>
    <col min="4105" max="4105" width="12.7109375" style="2" bestFit="1" customWidth="1"/>
    <col min="4106" max="4106" width="10.28515625" style="2" customWidth="1"/>
    <col min="4107" max="4107" width="13.7109375" style="2" bestFit="1" customWidth="1"/>
    <col min="4108" max="4108" width="12.28515625" style="2" bestFit="1" customWidth="1"/>
    <col min="4109" max="4352" width="11.42578125" style="2"/>
    <col min="4353" max="4353" width="20.5703125" style="2" customWidth="1"/>
    <col min="4354" max="4354" width="11.42578125" style="2"/>
    <col min="4355" max="4355" width="10.42578125" style="2" customWidth="1"/>
    <col min="4356" max="4356" width="13.85546875" style="2" bestFit="1" customWidth="1"/>
    <col min="4357" max="4357" width="13.7109375" style="2" bestFit="1" customWidth="1"/>
    <col min="4358" max="4358" width="5.7109375" style="2" customWidth="1"/>
    <col min="4359" max="4359" width="24.42578125" style="2" customWidth="1"/>
    <col min="4360" max="4360" width="11.42578125" style="2"/>
    <col min="4361" max="4361" width="12.7109375" style="2" bestFit="1" customWidth="1"/>
    <col min="4362" max="4362" width="10.28515625" style="2" customWidth="1"/>
    <col min="4363" max="4363" width="13.7109375" style="2" bestFit="1" customWidth="1"/>
    <col min="4364" max="4364" width="12.28515625" style="2" bestFit="1" customWidth="1"/>
    <col min="4365" max="4608" width="11.42578125" style="2"/>
    <col min="4609" max="4609" width="20.5703125" style="2" customWidth="1"/>
    <col min="4610" max="4610" width="11.42578125" style="2"/>
    <col min="4611" max="4611" width="10.42578125" style="2" customWidth="1"/>
    <col min="4612" max="4612" width="13.85546875" style="2" bestFit="1" customWidth="1"/>
    <col min="4613" max="4613" width="13.7109375" style="2" bestFit="1" customWidth="1"/>
    <col min="4614" max="4614" width="5.7109375" style="2" customWidth="1"/>
    <col min="4615" max="4615" width="24.42578125" style="2" customWidth="1"/>
    <col min="4616" max="4616" width="11.42578125" style="2"/>
    <col min="4617" max="4617" width="12.7109375" style="2" bestFit="1" customWidth="1"/>
    <col min="4618" max="4618" width="10.28515625" style="2" customWidth="1"/>
    <col min="4619" max="4619" width="13.7109375" style="2" bestFit="1" customWidth="1"/>
    <col min="4620" max="4620" width="12.28515625" style="2" bestFit="1" customWidth="1"/>
    <col min="4621" max="4864" width="11.42578125" style="2"/>
    <col min="4865" max="4865" width="20.5703125" style="2" customWidth="1"/>
    <col min="4866" max="4866" width="11.42578125" style="2"/>
    <col min="4867" max="4867" width="10.42578125" style="2" customWidth="1"/>
    <col min="4868" max="4868" width="13.85546875" style="2" bestFit="1" customWidth="1"/>
    <col min="4869" max="4869" width="13.7109375" style="2" bestFit="1" customWidth="1"/>
    <col min="4870" max="4870" width="5.7109375" style="2" customWidth="1"/>
    <col min="4871" max="4871" width="24.42578125" style="2" customWidth="1"/>
    <col min="4872" max="4872" width="11.42578125" style="2"/>
    <col min="4873" max="4873" width="12.7109375" style="2" bestFit="1" customWidth="1"/>
    <col min="4874" max="4874" width="10.28515625" style="2" customWidth="1"/>
    <col min="4875" max="4875" width="13.7109375" style="2" bestFit="1" customWidth="1"/>
    <col min="4876" max="4876" width="12.28515625" style="2" bestFit="1" customWidth="1"/>
    <col min="4877" max="5120" width="11.42578125" style="2"/>
    <col min="5121" max="5121" width="20.5703125" style="2" customWidth="1"/>
    <col min="5122" max="5122" width="11.42578125" style="2"/>
    <col min="5123" max="5123" width="10.42578125" style="2" customWidth="1"/>
    <col min="5124" max="5124" width="13.85546875" style="2" bestFit="1" customWidth="1"/>
    <col min="5125" max="5125" width="13.7109375" style="2" bestFit="1" customWidth="1"/>
    <col min="5126" max="5126" width="5.7109375" style="2" customWidth="1"/>
    <col min="5127" max="5127" width="24.42578125" style="2" customWidth="1"/>
    <col min="5128" max="5128" width="11.42578125" style="2"/>
    <col min="5129" max="5129" width="12.7109375" style="2" bestFit="1" customWidth="1"/>
    <col min="5130" max="5130" width="10.28515625" style="2" customWidth="1"/>
    <col min="5131" max="5131" width="13.7109375" style="2" bestFit="1" customWidth="1"/>
    <col min="5132" max="5132" width="12.28515625" style="2" bestFit="1" customWidth="1"/>
    <col min="5133" max="5376" width="11.42578125" style="2"/>
    <col min="5377" max="5377" width="20.5703125" style="2" customWidth="1"/>
    <col min="5378" max="5378" width="11.42578125" style="2"/>
    <col min="5379" max="5379" width="10.42578125" style="2" customWidth="1"/>
    <col min="5380" max="5380" width="13.85546875" style="2" bestFit="1" customWidth="1"/>
    <col min="5381" max="5381" width="13.7109375" style="2" bestFit="1" customWidth="1"/>
    <col min="5382" max="5382" width="5.7109375" style="2" customWidth="1"/>
    <col min="5383" max="5383" width="24.42578125" style="2" customWidth="1"/>
    <col min="5384" max="5384" width="11.42578125" style="2"/>
    <col min="5385" max="5385" width="12.7109375" style="2" bestFit="1" customWidth="1"/>
    <col min="5386" max="5386" width="10.28515625" style="2" customWidth="1"/>
    <col min="5387" max="5387" width="13.7109375" style="2" bestFit="1" customWidth="1"/>
    <col min="5388" max="5388" width="12.28515625" style="2" bestFit="1" customWidth="1"/>
    <col min="5389" max="5632" width="11.42578125" style="2"/>
    <col min="5633" max="5633" width="20.5703125" style="2" customWidth="1"/>
    <col min="5634" max="5634" width="11.42578125" style="2"/>
    <col min="5635" max="5635" width="10.42578125" style="2" customWidth="1"/>
    <col min="5636" max="5636" width="13.85546875" style="2" bestFit="1" customWidth="1"/>
    <col min="5637" max="5637" width="13.7109375" style="2" bestFit="1" customWidth="1"/>
    <col min="5638" max="5638" width="5.7109375" style="2" customWidth="1"/>
    <col min="5639" max="5639" width="24.42578125" style="2" customWidth="1"/>
    <col min="5640" max="5640" width="11.42578125" style="2"/>
    <col min="5641" max="5641" width="12.7109375" style="2" bestFit="1" customWidth="1"/>
    <col min="5642" max="5642" width="10.28515625" style="2" customWidth="1"/>
    <col min="5643" max="5643" width="13.7109375" style="2" bestFit="1" customWidth="1"/>
    <col min="5644" max="5644" width="12.28515625" style="2" bestFit="1" customWidth="1"/>
    <col min="5645" max="5888" width="11.42578125" style="2"/>
    <col min="5889" max="5889" width="20.5703125" style="2" customWidth="1"/>
    <col min="5890" max="5890" width="11.42578125" style="2"/>
    <col min="5891" max="5891" width="10.42578125" style="2" customWidth="1"/>
    <col min="5892" max="5892" width="13.85546875" style="2" bestFit="1" customWidth="1"/>
    <col min="5893" max="5893" width="13.7109375" style="2" bestFit="1" customWidth="1"/>
    <col min="5894" max="5894" width="5.7109375" style="2" customWidth="1"/>
    <col min="5895" max="5895" width="24.42578125" style="2" customWidth="1"/>
    <col min="5896" max="5896" width="11.42578125" style="2"/>
    <col min="5897" max="5897" width="12.7109375" style="2" bestFit="1" customWidth="1"/>
    <col min="5898" max="5898" width="10.28515625" style="2" customWidth="1"/>
    <col min="5899" max="5899" width="13.7109375" style="2" bestFit="1" customWidth="1"/>
    <col min="5900" max="5900" width="12.28515625" style="2" bestFit="1" customWidth="1"/>
    <col min="5901" max="6144" width="11.42578125" style="2"/>
    <col min="6145" max="6145" width="20.5703125" style="2" customWidth="1"/>
    <col min="6146" max="6146" width="11.42578125" style="2"/>
    <col min="6147" max="6147" width="10.42578125" style="2" customWidth="1"/>
    <col min="6148" max="6148" width="13.85546875" style="2" bestFit="1" customWidth="1"/>
    <col min="6149" max="6149" width="13.7109375" style="2" bestFit="1" customWidth="1"/>
    <col min="6150" max="6150" width="5.7109375" style="2" customWidth="1"/>
    <col min="6151" max="6151" width="24.42578125" style="2" customWidth="1"/>
    <col min="6152" max="6152" width="11.42578125" style="2"/>
    <col min="6153" max="6153" width="12.7109375" style="2" bestFit="1" customWidth="1"/>
    <col min="6154" max="6154" width="10.28515625" style="2" customWidth="1"/>
    <col min="6155" max="6155" width="13.7109375" style="2" bestFit="1" customWidth="1"/>
    <col min="6156" max="6156" width="12.28515625" style="2" bestFit="1" customWidth="1"/>
    <col min="6157" max="6400" width="11.42578125" style="2"/>
    <col min="6401" max="6401" width="20.5703125" style="2" customWidth="1"/>
    <col min="6402" max="6402" width="11.42578125" style="2"/>
    <col min="6403" max="6403" width="10.42578125" style="2" customWidth="1"/>
    <col min="6404" max="6404" width="13.85546875" style="2" bestFit="1" customWidth="1"/>
    <col min="6405" max="6405" width="13.7109375" style="2" bestFit="1" customWidth="1"/>
    <col min="6406" max="6406" width="5.7109375" style="2" customWidth="1"/>
    <col min="6407" max="6407" width="24.42578125" style="2" customWidth="1"/>
    <col min="6408" max="6408" width="11.42578125" style="2"/>
    <col min="6409" max="6409" width="12.7109375" style="2" bestFit="1" customWidth="1"/>
    <col min="6410" max="6410" width="10.28515625" style="2" customWidth="1"/>
    <col min="6411" max="6411" width="13.7109375" style="2" bestFit="1" customWidth="1"/>
    <col min="6412" max="6412" width="12.28515625" style="2" bestFit="1" customWidth="1"/>
    <col min="6413" max="6656" width="11.42578125" style="2"/>
    <col min="6657" max="6657" width="20.5703125" style="2" customWidth="1"/>
    <col min="6658" max="6658" width="11.42578125" style="2"/>
    <col min="6659" max="6659" width="10.42578125" style="2" customWidth="1"/>
    <col min="6660" max="6660" width="13.85546875" style="2" bestFit="1" customWidth="1"/>
    <col min="6661" max="6661" width="13.7109375" style="2" bestFit="1" customWidth="1"/>
    <col min="6662" max="6662" width="5.7109375" style="2" customWidth="1"/>
    <col min="6663" max="6663" width="24.42578125" style="2" customWidth="1"/>
    <col min="6664" max="6664" width="11.42578125" style="2"/>
    <col min="6665" max="6665" width="12.7109375" style="2" bestFit="1" customWidth="1"/>
    <col min="6666" max="6666" width="10.28515625" style="2" customWidth="1"/>
    <col min="6667" max="6667" width="13.7109375" style="2" bestFit="1" customWidth="1"/>
    <col min="6668" max="6668" width="12.28515625" style="2" bestFit="1" customWidth="1"/>
    <col min="6669" max="6912" width="11.42578125" style="2"/>
    <col min="6913" max="6913" width="20.5703125" style="2" customWidth="1"/>
    <col min="6914" max="6914" width="11.42578125" style="2"/>
    <col min="6915" max="6915" width="10.42578125" style="2" customWidth="1"/>
    <col min="6916" max="6916" width="13.85546875" style="2" bestFit="1" customWidth="1"/>
    <col min="6917" max="6917" width="13.7109375" style="2" bestFit="1" customWidth="1"/>
    <col min="6918" max="6918" width="5.7109375" style="2" customWidth="1"/>
    <col min="6919" max="6919" width="24.42578125" style="2" customWidth="1"/>
    <col min="6920" max="6920" width="11.42578125" style="2"/>
    <col min="6921" max="6921" width="12.7109375" style="2" bestFit="1" customWidth="1"/>
    <col min="6922" max="6922" width="10.28515625" style="2" customWidth="1"/>
    <col min="6923" max="6923" width="13.7109375" style="2" bestFit="1" customWidth="1"/>
    <col min="6924" max="6924" width="12.28515625" style="2" bestFit="1" customWidth="1"/>
    <col min="6925" max="7168" width="11.42578125" style="2"/>
    <col min="7169" max="7169" width="20.5703125" style="2" customWidth="1"/>
    <col min="7170" max="7170" width="11.42578125" style="2"/>
    <col min="7171" max="7171" width="10.42578125" style="2" customWidth="1"/>
    <col min="7172" max="7172" width="13.85546875" style="2" bestFit="1" customWidth="1"/>
    <col min="7173" max="7173" width="13.7109375" style="2" bestFit="1" customWidth="1"/>
    <col min="7174" max="7174" width="5.7109375" style="2" customWidth="1"/>
    <col min="7175" max="7175" width="24.42578125" style="2" customWidth="1"/>
    <col min="7176" max="7176" width="11.42578125" style="2"/>
    <col min="7177" max="7177" width="12.7109375" style="2" bestFit="1" customWidth="1"/>
    <col min="7178" max="7178" width="10.28515625" style="2" customWidth="1"/>
    <col min="7179" max="7179" width="13.7109375" style="2" bestFit="1" customWidth="1"/>
    <col min="7180" max="7180" width="12.28515625" style="2" bestFit="1" customWidth="1"/>
    <col min="7181" max="7424" width="11.42578125" style="2"/>
    <col min="7425" max="7425" width="20.5703125" style="2" customWidth="1"/>
    <col min="7426" max="7426" width="11.42578125" style="2"/>
    <col min="7427" max="7427" width="10.42578125" style="2" customWidth="1"/>
    <col min="7428" max="7428" width="13.85546875" style="2" bestFit="1" customWidth="1"/>
    <col min="7429" max="7429" width="13.7109375" style="2" bestFit="1" customWidth="1"/>
    <col min="7430" max="7430" width="5.7109375" style="2" customWidth="1"/>
    <col min="7431" max="7431" width="24.42578125" style="2" customWidth="1"/>
    <col min="7432" max="7432" width="11.42578125" style="2"/>
    <col min="7433" max="7433" width="12.7109375" style="2" bestFit="1" customWidth="1"/>
    <col min="7434" max="7434" width="10.28515625" style="2" customWidth="1"/>
    <col min="7435" max="7435" width="13.7109375" style="2" bestFit="1" customWidth="1"/>
    <col min="7436" max="7436" width="12.28515625" style="2" bestFit="1" customWidth="1"/>
    <col min="7437" max="7680" width="11.42578125" style="2"/>
    <col min="7681" max="7681" width="20.5703125" style="2" customWidth="1"/>
    <col min="7682" max="7682" width="11.42578125" style="2"/>
    <col min="7683" max="7683" width="10.42578125" style="2" customWidth="1"/>
    <col min="7684" max="7684" width="13.85546875" style="2" bestFit="1" customWidth="1"/>
    <col min="7685" max="7685" width="13.7109375" style="2" bestFit="1" customWidth="1"/>
    <col min="7686" max="7686" width="5.7109375" style="2" customWidth="1"/>
    <col min="7687" max="7687" width="24.42578125" style="2" customWidth="1"/>
    <col min="7688" max="7688" width="11.42578125" style="2"/>
    <col min="7689" max="7689" width="12.7109375" style="2" bestFit="1" customWidth="1"/>
    <col min="7690" max="7690" width="10.28515625" style="2" customWidth="1"/>
    <col min="7691" max="7691" width="13.7109375" style="2" bestFit="1" customWidth="1"/>
    <col min="7692" max="7692" width="12.28515625" style="2" bestFit="1" customWidth="1"/>
    <col min="7693" max="7936" width="11.42578125" style="2"/>
    <col min="7937" max="7937" width="20.5703125" style="2" customWidth="1"/>
    <col min="7938" max="7938" width="11.42578125" style="2"/>
    <col min="7939" max="7939" width="10.42578125" style="2" customWidth="1"/>
    <col min="7940" max="7940" width="13.85546875" style="2" bestFit="1" customWidth="1"/>
    <col min="7941" max="7941" width="13.7109375" style="2" bestFit="1" customWidth="1"/>
    <col min="7942" max="7942" width="5.7109375" style="2" customWidth="1"/>
    <col min="7943" max="7943" width="24.42578125" style="2" customWidth="1"/>
    <col min="7944" max="7944" width="11.42578125" style="2"/>
    <col min="7945" max="7945" width="12.7109375" style="2" bestFit="1" customWidth="1"/>
    <col min="7946" max="7946" width="10.28515625" style="2" customWidth="1"/>
    <col min="7947" max="7947" width="13.7109375" style="2" bestFit="1" customWidth="1"/>
    <col min="7948" max="7948" width="12.28515625" style="2" bestFit="1" customWidth="1"/>
    <col min="7949" max="8192" width="11.42578125" style="2"/>
    <col min="8193" max="8193" width="20.5703125" style="2" customWidth="1"/>
    <col min="8194" max="8194" width="11.42578125" style="2"/>
    <col min="8195" max="8195" width="10.42578125" style="2" customWidth="1"/>
    <col min="8196" max="8196" width="13.85546875" style="2" bestFit="1" customWidth="1"/>
    <col min="8197" max="8197" width="13.7109375" style="2" bestFit="1" customWidth="1"/>
    <col min="8198" max="8198" width="5.7109375" style="2" customWidth="1"/>
    <col min="8199" max="8199" width="24.42578125" style="2" customWidth="1"/>
    <col min="8200" max="8200" width="11.42578125" style="2"/>
    <col min="8201" max="8201" width="12.7109375" style="2" bestFit="1" customWidth="1"/>
    <col min="8202" max="8202" width="10.28515625" style="2" customWidth="1"/>
    <col min="8203" max="8203" width="13.7109375" style="2" bestFit="1" customWidth="1"/>
    <col min="8204" max="8204" width="12.28515625" style="2" bestFit="1" customWidth="1"/>
    <col min="8205" max="8448" width="11.42578125" style="2"/>
    <col min="8449" max="8449" width="20.5703125" style="2" customWidth="1"/>
    <col min="8450" max="8450" width="11.42578125" style="2"/>
    <col min="8451" max="8451" width="10.42578125" style="2" customWidth="1"/>
    <col min="8452" max="8452" width="13.85546875" style="2" bestFit="1" customWidth="1"/>
    <col min="8453" max="8453" width="13.7109375" style="2" bestFit="1" customWidth="1"/>
    <col min="8454" max="8454" width="5.7109375" style="2" customWidth="1"/>
    <col min="8455" max="8455" width="24.42578125" style="2" customWidth="1"/>
    <col min="8456" max="8456" width="11.42578125" style="2"/>
    <col min="8457" max="8457" width="12.7109375" style="2" bestFit="1" customWidth="1"/>
    <col min="8458" max="8458" width="10.28515625" style="2" customWidth="1"/>
    <col min="8459" max="8459" width="13.7109375" style="2" bestFit="1" customWidth="1"/>
    <col min="8460" max="8460" width="12.28515625" style="2" bestFit="1" customWidth="1"/>
    <col min="8461" max="8704" width="11.42578125" style="2"/>
    <col min="8705" max="8705" width="20.5703125" style="2" customWidth="1"/>
    <col min="8706" max="8706" width="11.42578125" style="2"/>
    <col min="8707" max="8707" width="10.42578125" style="2" customWidth="1"/>
    <col min="8708" max="8708" width="13.85546875" style="2" bestFit="1" customWidth="1"/>
    <col min="8709" max="8709" width="13.7109375" style="2" bestFit="1" customWidth="1"/>
    <col min="8710" max="8710" width="5.7109375" style="2" customWidth="1"/>
    <col min="8711" max="8711" width="24.42578125" style="2" customWidth="1"/>
    <col min="8712" max="8712" width="11.42578125" style="2"/>
    <col min="8713" max="8713" width="12.7109375" style="2" bestFit="1" customWidth="1"/>
    <col min="8714" max="8714" width="10.28515625" style="2" customWidth="1"/>
    <col min="8715" max="8715" width="13.7109375" style="2" bestFit="1" customWidth="1"/>
    <col min="8716" max="8716" width="12.28515625" style="2" bestFit="1" customWidth="1"/>
    <col min="8717" max="8960" width="11.42578125" style="2"/>
    <col min="8961" max="8961" width="20.5703125" style="2" customWidth="1"/>
    <col min="8962" max="8962" width="11.42578125" style="2"/>
    <col min="8963" max="8963" width="10.42578125" style="2" customWidth="1"/>
    <col min="8964" max="8964" width="13.85546875" style="2" bestFit="1" customWidth="1"/>
    <col min="8965" max="8965" width="13.7109375" style="2" bestFit="1" customWidth="1"/>
    <col min="8966" max="8966" width="5.7109375" style="2" customWidth="1"/>
    <col min="8967" max="8967" width="24.42578125" style="2" customWidth="1"/>
    <col min="8968" max="8968" width="11.42578125" style="2"/>
    <col min="8969" max="8969" width="12.7109375" style="2" bestFit="1" customWidth="1"/>
    <col min="8970" max="8970" width="10.28515625" style="2" customWidth="1"/>
    <col min="8971" max="8971" width="13.7109375" style="2" bestFit="1" customWidth="1"/>
    <col min="8972" max="8972" width="12.28515625" style="2" bestFit="1" customWidth="1"/>
    <col min="8973" max="9216" width="11.42578125" style="2"/>
    <col min="9217" max="9217" width="20.5703125" style="2" customWidth="1"/>
    <col min="9218" max="9218" width="11.42578125" style="2"/>
    <col min="9219" max="9219" width="10.42578125" style="2" customWidth="1"/>
    <col min="9220" max="9220" width="13.85546875" style="2" bestFit="1" customWidth="1"/>
    <col min="9221" max="9221" width="13.7109375" style="2" bestFit="1" customWidth="1"/>
    <col min="9222" max="9222" width="5.7109375" style="2" customWidth="1"/>
    <col min="9223" max="9223" width="24.42578125" style="2" customWidth="1"/>
    <col min="9224" max="9224" width="11.42578125" style="2"/>
    <col min="9225" max="9225" width="12.7109375" style="2" bestFit="1" customWidth="1"/>
    <col min="9226" max="9226" width="10.28515625" style="2" customWidth="1"/>
    <col min="9227" max="9227" width="13.7109375" style="2" bestFit="1" customWidth="1"/>
    <col min="9228" max="9228" width="12.28515625" style="2" bestFit="1" customWidth="1"/>
    <col min="9229" max="9472" width="11.42578125" style="2"/>
    <col min="9473" max="9473" width="20.5703125" style="2" customWidth="1"/>
    <col min="9474" max="9474" width="11.42578125" style="2"/>
    <col min="9475" max="9475" width="10.42578125" style="2" customWidth="1"/>
    <col min="9476" max="9476" width="13.85546875" style="2" bestFit="1" customWidth="1"/>
    <col min="9477" max="9477" width="13.7109375" style="2" bestFit="1" customWidth="1"/>
    <col min="9478" max="9478" width="5.7109375" style="2" customWidth="1"/>
    <col min="9479" max="9479" width="24.42578125" style="2" customWidth="1"/>
    <col min="9480" max="9480" width="11.42578125" style="2"/>
    <col min="9481" max="9481" width="12.7109375" style="2" bestFit="1" customWidth="1"/>
    <col min="9482" max="9482" width="10.28515625" style="2" customWidth="1"/>
    <col min="9483" max="9483" width="13.7109375" style="2" bestFit="1" customWidth="1"/>
    <col min="9484" max="9484" width="12.28515625" style="2" bestFit="1" customWidth="1"/>
    <col min="9485" max="9728" width="11.42578125" style="2"/>
    <col min="9729" max="9729" width="20.5703125" style="2" customWidth="1"/>
    <col min="9730" max="9730" width="11.42578125" style="2"/>
    <col min="9731" max="9731" width="10.42578125" style="2" customWidth="1"/>
    <col min="9732" max="9732" width="13.85546875" style="2" bestFit="1" customWidth="1"/>
    <col min="9733" max="9733" width="13.7109375" style="2" bestFit="1" customWidth="1"/>
    <col min="9734" max="9734" width="5.7109375" style="2" customWidth="1"/>
    <col min="9735" max="9735" width="24.42578125" style="2" customWidth="1"/>
    <col min="9736" max="9736" width="11.42578125" style="2"/>
    <col min="9737" max="9737" width="12.7109375" style="2" bestFit="1" customWidth="1"/>
    <col min="9738" max="9738" width="10.28515625" style="2" customWidth="1"/>
    <col min="9739" max="9739" width="13.7109375" style="2" bestFit="1" customWidth="1"/>
    <col min="9740" max="9740" width="12.28515625" style="2" bestFit="1" customWidth="1"/>
    <col min="9741" max="9984" width="11.42578125" style="2"/>
    <col min="9985" max="9985" width="20.5703125" style="2" customWidth="1"/>
    <col min="9986" max="9986" width="11.42578125" style="2"/>
    <col min="9987" max="9987" width="10.42578125" style="2" customWidth="1"/>
    <col min="9988" max="9988" width="13.85546875" style="2" bestFit="1" customWidth="1"/>
    <col min="9989" max="9989" width="13.7109375" style="2" bestFit="1" customWidth="1"/>
    <col min="9990" max="9990" width="5.7109375" style="2" customWidth="1"/>
    <col min="9991" max="9991" width="24.42578125" style="2" customWidth="1"/>
    <col min="9992" max="9992" width="11.42578125" style="2"/>
    <col min="9993" max="9993" width="12.7109375" style="2" bestFit="1" customWidth="1"/>
    <col min="9994" max="9994" width="10.28515625" style="2" customWidth="1"/>
    <col min="9995" max="9995" width="13.7109375" style="2" bestFit="1" customWidth="1"/>
    <col min="9996" max="9996" width="12.28515625" style="2" bestFit="1" customWidth="1"/>
    <col min="9997" max="10240" width="11.42578125" style="2"/>
    <col min="10241" max="10241" width="20.5703125" style="2" customWidth="1"/>
    <col min="10242" max="10242" width="11.42578125" style="2"/>
    <col min="10243" max="10243" width="10.42578125" style="2" customWidth="1"/>
    <col min="10244" max="10244" width="13.85546875" style="2" bestFit="1" customWidth="1"/>
    <col min="10245" max="10245" width="13.7109375" style="2" bestFit="1" customWidth="1"/>
    <col min="10246" max="10246" width="5.7109375" style="2" customWidth="1"/>
    <col min="10247" max="10247" width="24.42578125" style="2" customWidth="1"/>
    <col min="10248" max="10248" width="11.42578125" style="2"/>
    <col min="10249" max="10249" width="12.7109375" style="2" bestFit="1" customWidth="1"/>
    <col min="10250" max="10250" width="10.28515625" style="2" customWidth="1"/>
    <col min="10251" max="10251" width="13.7109375" style="2" bestFit="1" customWidth="1"/>
    <col min="10252" max="10252" width="12.28515625" style="2" bestFit="1" customWidth="1"/>
    <col min="10253" max="10496" width="11.42578125" style="2"/>
    <col min="10497" max="10497" width="20.5703125" style="2" customWidth="1"/>
    <col min="10498" max="10498" width="11.42578125" style="2"/>
    <col min="10499" max="10499" width="10.42578125" style="2" customWidth="1"/>
    <col min="10500" max="10500" width="13.85546875" style="2" bestFit="1" customWidth="1"/>
    <col min="10501" max="10501" width="13.7109375" style="2" bestFit="1" customWidth="1"/>
    <col min="10502" max="10502" width="5.7109375" style="2" customWidth="1"/>
    <col min="10503" max="10503" width="24.42578125" style="2" customWidth="1"/>
    <col min="10504" max="10504" width="11.42578125" style="2"/>
    <col min="10505" max="10505" width="12.7109375" style="2" bestFit="1" customWidth="1"/>
    <col min="10506" max="10506" width="10.28515625" style="2" customWidth="1"/>
    <col min="10507" max="10507" width="13.7109375" style="2" bestFit="1" customWidth="1"/>
    <col min="10508" max="10508" width="12.28515625" style="2" bestFit="1" customWidth="1"/>
    <col min="10509" max="10752" width="11.42578125" style="2"/>
    <col min="10753" max="10753" width="20.5703125" style="2" customWidth="1"/>
    <col min="10754" max="10754" width="11.42578125" style="2"/>
    <col min="10755" max="10755" width="10.42578125" style="2" customWidth="1"/>
    <col min="10756" max="10756" width="13.85546875" style="2" bestFit="1" customWidth="1"/>
    <col min="10757" max="10757" width="13.7109375" style="2" bestFit="1" customWidth="1"/>
    <col min="10758" max="10758" width="5.7109375" style="2" customWidth="1"/>
    <col min="10759" max="10759" width="24.42578125" style="2" customWidth="1"/>
    <col min="10760" max="10760" width="11.42578125" style="2"/>
    <col min="10761" max="10761" width="12.7109375" style="2" bestFit="1" customWidth="1"/>
    <col min="10762" max="10762" width="10.28515625" style="2" customWidth="1"/>
    <col min="10763" max="10763" width="13.7109375" style="2" bestFit="1" customWidth="1"/>
    <col min="10764" max="10764" width="12.28515625" style="2" bestFit="1" customWidth="1"/>
    <col min="10765" max="11008" width="11.42578125" style="2"/>
    <col min="11009" max="11009" width="20.5703125" style="2" customWidth="1"/>
    <col min="11010" max="11010" width="11.42578125" style="2"/>
    <col min="11011" max="11011" width="10.42578125" style="2" customWidth="1"/>
    <col min="11012" max="11012" width="13.85546875" style="2" bestFit="1" customWidth="1"/>
    <col min="11013" max="11013" width="13.7109375" style="2" bestFit="1" customWidth="1"/>
    <col min="11014" max="11014" width="5.7109375" style="2" customWidth="1"/>
    <col min="11015" max="11015" width="24.42578125" style="2" customWidth="1"/>
    <col min="11016" max="11016" width="11.42578125" style="2"/>
    <col min="11017" max="11017" width="12.7109375" style="2" bestFit="1" customWidth="1"/>
    <col min="11018" max="11018" width="10.28515625" style="2" customWidth="1"/>
    <col min="11019" max="11019" width="13.7109375" style="2" bestFit="1" customWidth="1"/>
    <col min="11020" max="11020" width="12.28515625" style="2" bestFit="1" customWidth="1"/>
    <col min="11021" max="11264" width="11.42578125" style="2"/>
    <col min="11265" max="11265" width="20.5703125" style="2" customWidth="1"/>
    <col min="11266" max="11266" width="11.42578125" style="2"/>
    <col min="11267" max="11267" width="10.42578125" style="2" customWidth="1"/>
    <col min="11268" max="11268" width="13.85546875" style="2" bestFit="1" customWidth="1"/>
    <col min="11269" max="11269" width="13.7109375" style="2" bestFit="1" customWidth="1"/>
    <col min="11270" max="11270" width="5.7109375" style="2" customWidth="1"/>
    <col min="11271" max="11271" width="24.42578125" style="2" customWidth="1"/>
    <col min="11272" max="11272" width="11.42578125" style="2"/>
    <col min="11273" max="11273" width="12.7109375" style="2" bestFit="1" customWidth="1"/>
    <col min="11274" max="11274" width="10.28515625" style="2" customWidth="1"/>
    <col min="11275" max="11275" width="13.7109375" style="2" bestFit="1" customWidth="1"/>
    <col min="11276" max="11276" width="12.28515625" style="2" bestFit="1" customWidth="1"/>
    <col min="11277" max="11520" width="11.42578125" style="2"/>
    <col min="11521" max="11521" width="20.5703125" style="2" customWidth="1"/>
    <col min="11522" max="11522" width="11.42578125" style="2"/>
    <col min="11523" max="11523" width="10.42578125" style="2" customWidth="1"/>
    <col min="11524" max="11524" width="13.85546875" style="2" bestFit="1" customWidth="1"/>
    <col min="11525" max="11525" width="13.7109375" style="2" bestFit="1" customWidth="1"/>
    <col min="11526" max="11526" width="5.7109375" style="2" customWidth="1"/>
    <col min="11527" max="11527" width="24.42578125" style="2" customWidth="1"/>
    <col min="11528" max="11528" width="11.42578125" style="2"/>
    <col min="11529" max="11529" width="12.7109375" style="2" bestFit="1" customWidth="1"/>
    <col min="11530" max="11530" width="10.28515625" style="2" customWidth="1"/>
    <col min="11531" max="11531" width="13.7109375" style="2" bestFit="1" customWidth="1"/>
    <col min="11532" max="11532" width="12.28515625" style="2" bestFit="1" customWidth="1"/>
    <col min="11533" max="11776" width="11.42578125" style="2"/>
    <col min="11777" max="11777" width="20.5703125" style="2" customWidth="1"/>
    <col min="11778" max="11778" width="11.42578125" style="2"/>
    <col min="11779" max="11779" width="10.42578125" style="2" customWidth="1"/>
    <col min="11780" max="11780" width="13.85546875" style="2" bestFit="1" customWidth="1"/>
    <col min="11781" max="11781" width="13.7109375" style="2" bestFit="1" customWidth="1"/>
    <col min="11782" max="11782" width="5.7109375" style="2" customWidth="1"/>
    <col min="11783" max="11783" width="24.42578125" style="2" customWidth="1"/>
    <col min="11784" max="11784" width="11.42578125" style="2"/>
    <col min="11785" max="11785" width="12.7109375" style="2" bestFit="1" customWidth="1"/>
    <col min="11786" max="11786" width="10.28515625" style="2" customWidth="1"/>
    <col min="11787" max="11787" width="13.7109375" style="2" bestFit="1" customWidth="1"/>
    <col min="11788" max="11788" width="12.28515625" style="2" bestFit="1" customWidth="1"/>
    <col min="11789" max="12032" width="11.42578125" style="2"/>
    <col min="12033" max="12033" width="20.5703125" style="2" customWidth="1"/>
    <col min="12034" max="12034" width="11.42578125" style="2"/>
    <col min="12035" max="12035" width="10.42578125" style="2" customWidth="1"/>
    <col min="12036" max="12036" width="13.85546875" style="2" bestFit="1" customWidth="1"/>
    <col min="12037" max="12037" width="13.7109375" style="2" bestFit="1" customWidth="1"/>
    <col min="12038" max="12038" width="5.7109375" style="2" customWidth="1"/>
    <col min="12039" max="12039" width="24.42578125" style="2" customWidth="1"/>
    <col min="12040" max="12040" width="11.42578125" style="2"/>
    <col min="12041" max="12041" width="12.7109375" style="2" bestFit="1" customWidth="1"/>
    <col min="12042" max="12042" width="10.28515625" style="2" customWidth="1"/>
    <col min="12043" max="12043" width="13.7109375" style="2" bestFit="1" customWidth="1"/>
    <col min="12044" max="12044" width="12.28515625" style="2" bestFit="1" customWidth="1"/>
    <col min="12045" max="12288" width="11.42578125" style="2"/>
    <col min="12289" max="12289" width="20.5703125" style="2" customWidth="1"/>
    <col min="12290" max="12290" width="11.42578125" style="2"/>
    <col min="12291" max="12291" width="10.42578125" style="2" customWidth="1"/>
    <col min="12292" max="12292" width="13.85546875" style="2" bestFit="1" customWidth="1"/>
    <col min="12293" max="12293" width="13.7109375" style="2" bestFit="1" customWidth="1"/>
    <col min="12294" max="12294" width="5.7109375" style="2" customWidth="1"/>
    <col min="12295" max="12295" width="24.42578125" style="2" customWidth="1"/>
    <col min="12296" max="12296" width="11.42578125" style="2"/>
    <col min="12297" max="12297" width="12.7109375" style="2" bestFit="1" customWidth="1"/>
    <col min="12298" max="12298" width="10.28515625" style="2" customWidth="1"/>
    <col min="12299" max="12299" width="13.7109375" style="2" bestFit="1" customWidth="1"/>
    <col min="12300" max="12300" width="12.28515625" style="2" bestFit="1" customWidth="1"/>
    <col min="12301" max="12544" width="11.42578125" style="2"/>
    <col min="12545" max="12545" width="20.5703125" style="2" customWidth="1"/>
    <col min="12546" max="12546" width="11.42578125" style="2"/>
    <col min="12547" max="12547" width="10.42578125" style="2" customWidth="1"/>
    <col min="12548" max="12548" width="13.85546875" style="2" bestFit="1" customWidth="1"/>
    <col min="12549" max="12549" width="13.7109375" style="2" bestFit="1" customWidth="1"/>
    <col min="12550" max="12550" width="5.7109375" style="2" customWidth="1"/>
    <col min="12551" max="12551" width="24.42578125" style="2" customWidth="1"/>
    <col min="12552" max="12552" width="11.42578125" style="2"/>
    <col min="12553" max="12553" width="12.7109375" style="2" bestFit="1" customWidth="1"/>
    <col min="12554" max="12554" width="10.28515625" style="2" customWidth="1"/>
    <col min="12555" max="12555" width="13.7109375" style="2" bestFit="1" customWidth="1"/>
    <col min="12556" max="12556" width="12.28515625" style="2" bestFit="1" customWidth="1"/>
    <col min="12557" max="12800" width="11.42578125" style="2"/>
    <col min="12801" max="12801" width="20.5703125" style="2" customWidth="1"/>
    <col min="12802" max="12802" width="11.42578125" style="2"/>
    <col min="12803" max="12803" width="10.42578125" style="2" customWidth="1"/>
    <col min="12804" max="12804" width="13.85546875" style="2" bestFit="1" customWidth="1"/>
    <col min="12805" max="12805" width="13.7109375" style="2" bestFit="1" customWidth="1"/>
    <col min="12806" max="12806" width="5.7109375" style="2" customWidth="1"/>
    <col min="12807" max="12807" width="24.42578125" style="2" customWidth="1"/>
    <col min="12808" max="12808" width="11.42578125" style="2"/>
    <col min="12809" max="12809" width="12.7109375" style="2" bestFit="1" customWidth="1"/>
    <col min="12810" max="12810" width="10.28515625" style="2" customWidth="1"/>
    <col min="12811" max="12811" width="13.7109375" style="2" bestFit="1" customWidth="1"/>
    <col min="12812" max="12812" width="12.28515625" style="2" bestFit="1" customWidth="1"/>
    <col min="12813" max="13056" width="11.42578125" style="2"/>
    <col min="13057" max="13057" width="20.5703125" style="2" customWidth="1"/>
    <col min="13058" max="13058" width="11.42578125" style="2"/>
    <col min="13059" max="13059" width="10.42578125" style="2" customWidth="1"/>
    <col min="13060" max="13060" width="13.85546875" style="2" bestFit="1" customWidth="1"/>
    <col min="13061" max="13061" width="13.7109375" style="2" bestFit="1" customWidth="1"/>
    <col min="13062" max="13062" width="5.7109375" style="2" customWidth="1"/>
    <col min="13063" max="13063" width="24.42578125" style="2" customWidth="1"/>
    <col min="13064" max="13064" width="11.42578125" style="2"/>
    <col min="13065" max="13065" width="12.7109375" style="2" bestFit="1" customWidth="1"/>
    <col min="13066" max="13066" width="10.28515625" style="2" customWidth="1"/>
    <col min="13067" max="13067" width="13.7109375" style="2" bestFit="1" customWidth="1"/>
    <col min="13068" max="13068" width="12.28515625" style="2" bestFit="1" customWidth="1"/>
    <col min="13069" max="13312" width="11.42578125" style="2"/>
    <col min="13313" max="13313" width="20.5703125" style="2" customWidth="1"/>
    <col min="13314" max="13314" width="11.42578125" style="2"/>
    <col min="13315" max="13315" width="10.42578125" style="2" customWidth="1"/>
    <col min="13316" max="13316" width="13.85546875" style="2" bestFit="1" customWidth="1"/>
    <col min="13317" max="13317" width="13.7109375" style="2" bestFit="1" customWidth="1"/>
    <col min="13318" max="13318" width="5.7109375" style="2" customWidth="1"/>
    <col min="13319" max="13319" width="24.42578125" style="2" customWidth="1"/>
    <col min="13320" max="13320" width="11.42578125" style="2"/>
    <col min="13321" max="13321" width="12.7109375" style="2" bestFit="1" customWidth="1"/>
    <col min="13322" max="13322" width="10.28515625" style="2" customWidth="1"/>
    <col min="13323" max="13323" width="13.7109375" style="2" bestFit="1" customWidth="1"/>
    <col min="13324" max="13324" width="12.28515625" style="2" bestFit="1" customWidth="1"/>
    <col min="13325" max="13568" width="11.42578125" style="2"/>
    <col min="13569" max="13569" width="20.5703125" style="2" customWidth="1"/>
    <col min="13570" max="13570" width="11.42578125" style="2"/>
    <col min="13571" max="13571" width="10.42578125" style="2" customWidth="1"/>
    <col min="13572" max="13572" width="13.85546875" style="2" bestFit="1" customWidth="1"/>
    <col min="13573" max="13573" width="13.7109375" style="2" bestFit="1" customWidth="1"/>
    <col min="13574" max="13574" width="5.7109375" style="2" customWidth="1"/>
    <col min="13575" max="13575" width="24.42578125" style="2" customWidth="1"/>
    <col min="13576" max="13576" width="11.42578125" style="2"/>
    <col min="13577" max="13577" width="12.7109375" style="2" bestFit="1" customWidth="1"/>
    <col min="13578" max="13578" width="10.28515625" style="2" customWidth="1"/>
    <col min="13579" max="13579" width="13.7109375" style="2" bestFit="1" customWidth="1"/>
    <col min="13580" max="13580" width="12.28515625" style="2" bestFit="1" customWidth="1"/>
    <col min="13581" max="13824" width="11.42578125" style="2"/>
    <col min="13825" max="13825" width="20.5703125" style="2" customWidth="1"/>
    <col min="13826" max="13826" width="11.42578125" style="2"/>
    <col min="13827" max="13827" width="10.42578125" style="2" customWidth="1"/>
    <col min="13828" max="13828" width="13.85546875" style="2" bestFit="1" customWidth="1"/>
    <col min="13829" max="13829" width="13.7109375" style="2" bestFit="1" customWidth="1"/>
    <col min="13830" max="13830" width="5.7109375" style="2" customWidth="1"/>
    <col min="13831" max="13831" width="24.42578125" style="2" customWidth="1"/>
    <col min="13832" max="13832" width="11.42578125" style="2"/>
    <col min="13833" max="13833" width="12.7109375" style="2" bestFit="1" customWidth="1"/>
    <col min="13834" max="13834" width="10.28515625" style="2" customWidth="1"/>
    <col min="13835" max="13835" width="13.7109375" style="2" bestFit="1" customWidth="1"/>
    <col min="13836" max="13836" width="12.28515625" style="2" bestFit="1" customWidth="1"/>
    <col min="13837" max="14080" width="11.42578125" style="2"/>
    <col min="14081" max="14081" width="20.5703125" style="2" customWidth="1"/>
    <col min="14082" max="14082" width="11.42578125" style="2"/>
    <col min="14083" max="14083" width="10.42578125" style="2" customWidth="1"/>
    <col min="14084" max="14084" width="13.85546875" style="2" bestFit="1" customWidth="1"/>
    <col min="14085" max="14085" width="13.7109375" style="2" bestFit="1" customWidth="1"/>
    <col min="14086" max="14086" width="5.7109375" style="2" customWidth="1"/>
    <col min="14087" max="14087" width="24.42578125" style="2" customWidth="1"/>
    <col min="14088" max="14088" width="11.42578125" style="2"/>
    <col min="14089" max="14089" width="12.7109375" style="2" bestFit="1" customWidth="1"/>
    <col min="14090" max="14090" width="10.28515625" style="2" customWidth="1"/>
    <col min="14091" max="14091" width="13.7109375" style="2" bestFit="1" customWidth="1"/>
    <col min="14092" max="14092" width="12.28515625" style="2" bestFit="1" customWidth="1"/>
    <col min="14093" max="14336" width="11.42578125" style="2"/>
    <col min="14337" max="14337" width="20.5703125" style="2" customWidth="1"/>
    <col min="14338" max="14338" width="11.42578125" style="2"/>
    <col min="14339" max="14339" width="10.42578125" style="2" customWidth="1"/>
    <col min="14340" max="14340" width="13.85546875" style="2" bestFit="1" customWidth="1"/>
    <col min="14341" max="14341" width="13.7109375" style="2" bestFit="1" customWidth="1"/>
    <col min="14342" max="14342" width="5.7109375" style="2" customWidth="1"/>
    <col min="14343" max="14343" width="24.42578125" style="2" customWidth="1"/>
    <col min="14344" max="14344" width="11.42578125" style="2"/>
    <col min="14345" max="14345" width="12.7109375" style="2" bestFit="1" customWidth="1"/>
    <col min="14346" max="14346" width="10.28515625" style="2" customWidth="1"/>
    <col min="14347" max="14347" width="13.7109375" style="2" bestFit="1" customWidth="1"/>
    <col min="14348" max="14348" width="12.28515625" style="2" bestFit="1" customWidth="1"/>
    <col min="14349" max="14592" width="11.42578125" style="2"/>
    <col min="14593" max="14593" width="20.5703125" style="2" customWidth="1"/>
    <col min="14594" max="14594" width="11.42578125" style="2"/>
    <col min="14595" max="14595" width="10.42578125" style="2" customWidth="1"/>
    <col min="14596" max="14596" width="13.85546875" style="2" bestFit="1" customWidth="1"/>
    <col min="14597" max="14597" width="13.7109375" style="2" bestFit="1" customWidth="1"/>
    <col min="14598" max="14598" width="5.7109375" style="2" customWidth="1"/>
    <col min="14599" max="14599" width="24.42578125" style="2" customWidth="1"/>
    <col min="14600" max="14600" width="11.42578125" style="2"/>
    <col min="14601" max="14601" width="12.7109375" style="2" bestFit="1" customWidth="1"/>
    <col min="14602" max="14602" width="10.28515625" style="2" customWidth="1"/>
    <col min="14603" max="14603" width="13.7109375" style="2" bestFit="1" customWidth="1"/>
    <col min="14604" max="14604" width="12.28515625" style="2" bestFit="1" customWidth="1"/>
    <col min="14605" max="14848" width="11.42578125" style="2"/>
    <col min="14849" max="14849" width="20.5703125" style="2" customWidth="1"/>
    <col min="14850" max="14850" width="11.42578125" style="2"/>
    <col min="14851" max="14851" width="10.42578125" style="2" customWidth="1"/>
    <col min="14852" max="14852" width="13.85546875" style="2" bestFit="1" customWidth="1"/>
    <col min="14853" max="14853" width="13.7109375" style="2" bestFit="1" customWidth="1"/>
    <col min="14854" max="14854" width="5.7109375" style="2" customWidth="1"/>
    <col min="14855" max="14855" width="24.42578125" style="2" customWidth="1"/>
    <col min="14856" max="14856" width="11.42578125" style="2"/>
    <col min="14857" max="14857" width="12.7109375" style="2" bestFit="1" customWidth="1"/>
    <col min="14858" max="14858" width="10.28515625" style="2" customWidth="1"/>
    <col min="14859" max="14859" width="13.7109375" style="2" bestFit="1" customWidth="1"/>
    <col min="14860" max="14860" width="12.28515625" style="2" bestFit="1" customWidth="1"/>
    <col min="14861" max="15104" width="11.42578125" style="2"/>
    <col min="15105" max="15105" width="20.5703125" style="2" customWidth="1"/>
    <col min="15106" max="15106" width="11.42578125" style="2"/>
    <col min="15107" max="15107" width="10.42578125" style="2" customWidth="1"/>
    <col min="15108" max="15108" width="13.85546875" style="2" bestFit="1" customWidth="1"/>
    <col min="15109" max="15109" width="13.7109375" style="2" bestFit="1" customWidth="1"/>
    <col min="15110" max="15110" width="5.7109375" style="2" customWidth="1"/>
    <col min="15111" max="15111" width="24.42578125" style="2" customWidth="1"/>
    <col min="15112" max="15112" width="11.42578125" style="2"/>
    <col min="15113" max="15113" width="12.7109375" style="2" bestFit="1" customWidth="1"/>
    <col min="15114" max="15114" width="10.28515625" style="2" customWidth="1"/>
    <col min="15115" max="15115" width="13.7109375" style="2" bestFit="1" customWidth="1"/>
    <col min="15116" max="15116" width="12.28515625" style="2" bestFit="1" customWidth="1"/>
    <col min="15117" max="15360" width="11.42578125" style="2"/>
    <col min="15361" max="15361" width="20.5703125" style="2" customWidth="1"/>
    <col min="15362" max="15362" width="11.42578125" style="2"/>
    <col min="15363" max="15363" width="10.42578125" style="2" customWidth="1"/>
    <col min="15364" max="15364" width="13.85546875" style="2" bestFit="1" customWidth="1"/>
    <col min="15365" max="15365" width="13.7109375" style="2" bestFit="1" customWidth="1"/>
    <col min="15366" max="15366" width="5.7109375" style="2" customWidth="1"/>
    <col min="15367" max="15367" width="24.42578125" style="2" customWidth="1"/>
    <col min="15368" max="15368" width="11.42578125" style="2"/>
    <col min="15369" max="15369" width="12.7109375" style="2" bestFit="1" customWidth="1"/>
    <col min="15370" max="15370" width="10.28515625" style="2" customWidth="1"/>
    <col min="15371" max="15371" width="13.7109375" style="2" bestFit="1" customWidth="1"/>
    <col min="15372" max="15372" width="12.28515625" style="2" bestFit="1" customWidth="1"/>
    <col min="15373" max="15616" width="11.42578125" style="2"/>
    <col min="15617" max="15617" width="20.5703125" style="2" customWidth="1"/>
    <col min="15618" max="15618" width="11.42578125" style="2"/>
    <col min="15619" max="15619" width="10.42578125" style="2" customWidth="1"/>
    <col min="15620" max="15620" width="13.85546875" style="2" bestFit="1" customWidth="1"/>
    <col min="15621" max="15621" width="13.7109375" style="2" bestFit="1" customWidth="1"/>
    <col min="15622" max="15622" width="5.7109375" style="2" customWidth="1"/>
    <col min="15623" max="15623" width="24.42578125" style="2" customWidth="1"/>
    <col min="15624" max="15624" width="11.42578125" style="2"/>
    <col min="15625" max="15625" width="12.7109375" style="2" bestFit="1" customWidth="1"/>
    <col min="15626" max="15626" width="10.28515625" style="2" customWidth="1"/>
    <col min="15627" max="15627" width="13.7109375" style="2" bestFit="1" customWidth="1"/>
    <col min="15628" max="15628" width="12.28515625" style="2" bestFit="1" customWidth="1"/>
    <col min="15629" max="15872" width="11.42578125" style="2"/>
    <col min="15873" max="15873" width="20.5703125" style="2" customWidth="1"/>
    <col min="15874" max="15874" width="11.42578125" style="2"/>
    <col min="15875" max="15875" width="10.42578125" style="2" customWidth="1"/>
    <col min="15876" max="15876" width="13.85546875" style="2" bestFit="1" customWidth="1"/>
    <col min="15877" max="15877" width="13.7109375" style="2" bestFit="1" customWidth="1"/>
    <col min="15878" max="15878" width="5.7109375" style="2" customWidth="1"/>
    <col min="15879" max="15879" width="24.42578125" style="2" customWidth="1"/>
    <col min="15880" max="15880" width="11.42578125" style="2"/>
    <col min="15881" max="15881" width="12.7109375" style="2" bestFit="1" customWidth="1"/>
    <col min="15882" max="15882" width="10.28515625" style="2" customWidth="1"/>
    <col min="15883" max="15883" width="13.7109375" style="2" bestFit="1" customWidth="1"/>
    <col min="15884" max="15884" width="12.28515625" style="2" bestFit="1" customWidth="1"/>
    <col min="15885" max="16128" width="11.42578125" style="2"/>
    <col min="16129" max="16129" width="20.5703125" style="2" customWidth="1"/>
    <col min="16130" max="16130" width="11.42578125" style="2"/>
    <col min="16131" max="16131" width="10.42578125" style="2" customWidth="1"/>
    <col min="16132" max="16132" width="13.85546875" style="2" bestFit="1" customWidth="1"/>
    <col min="16133" max="16133" width="13.7109375" style="2" bestFit="1" customWidth="1"/>
    <col min="16134" max="16134" width="5.7109375" style="2" customWidth="1"/>
    <col min="16135" max="16135" width="24.42578125" style="2" customWidth="1"/>
    <col min="16136" max="16136" width="11.42578125" style="2"/>
    <col min="16137" max="16137" width="12.7109375" style="2" bestFit="1" customWidth="1"/>
    <col min="16138" max="16138" width="10.28515625" style="2" customWidth="1"/>
    <col min="16139" max="16139" width="13.7109375" style="2" bestFit="1" customWidth="1"/>
    <col min="16140" max="16140" width="12.28515625" style="2" bestFit="1" customWidth="1"/>
    <col min="16141" max="16384" width="11.42578125" style="2"/>
  </cols>
  <sheetData>
    <row r="1" spans="1:11">
      <c r="A1" s="2" t="s">
        <v>0</v>
      </c>
      <c r="J1" s="48" t="s">
        <v>86</v>
      </c>
    </row>
    <row r="2" spans="1:11">
      <c r="A2" s="2" t="s">
        <v>2</v>
      </c>
      <c r="D2" s="24">
        <v>44834</v>
      </c>
    </row>
    <row r="4" spans="1:11">
      <c r="A4" s="25" t="s">
        <v>3</v>
      </c>
      <c r="C4" s="24">
        <v>44805</v>
      </c>
      <c r="D4" s="7"/>
      <c r="E4" s="7">
        <v>62059399.920000002</v>
      </c>
      <c r="G4" s="25" t="s">
        <v>4</v>
      </c>
    </row>
    <row r="5" spans="1:11">
      <c r="A5" s="25" t="s">
        <v>5</v>
      </c>
    </row>
    <row r="6" spans="1:11">
      <c r="A6" s="25" t="s">
        <v>6</v>
      </c>
    </row>
    <row r="7" spans="1:11">
      <c r="A7" s="2" t="s">
        <v>7</v>
      </c>
      <c r="D7" s="41">
        <v>383941.49000000005</v>
      </c>
      <c r="G7" s="2" t="s">
        <v>75</v>
      </c>
      <c r="J7" s="7"/>
    </row>
    <row r="8" spans="1:11">
      <c r="A8" s="2" t="s">
        <v>8</v>
      </c>
      <c r="D8" s="41">
        <v>556813.05000000005</v>
      </c>
      <c r="G8" s="2" t="s">
        <v>9</v>
      </c>
      <c r="I8" s="7">
        <v>12390336.279999999</v>
      </c>
    </row>
    <row r="9" spans="1:11">
      <c r="A9" s="2" t="s">
        <v>10</v>
      </c>
      <c r="D9" s="41">
        <v>2000</v>
      </c>
      <c r="G9" s="2" t="s">
        <v>11</v>
      </c>
      <c r="I9" s="7">
        <v>11329474.18</v>
      </c>
      <c r="J9" s="7"/>
    </row>
    <row r="10" spans="1:11">
      <c r="A10" s="2" t="s">
        <v>12</v>
      </c>
      <c r="D10" s="41">
        <v>35000</v>
      </c>
      <c r="G10" s="2" t="s">
        <v>13</v>
      </c>
      <c r="I10" s="41">
        <v>0</v>
      </c>
    </row>
    <row r="11" spans="1:11">
      <c r="A11" s="2" t="s">
        <v>14</v>
      </c>
      <c r="D11" s="41">
        <v>0</v>
      </c>
      <c r="G11" s="2" t="s">
        <v>15</v>
      </c>
      <c r="I11" s="7">
        <v>802089.36</v>
      </c>
    </row>
    <row r="12" spans="1:11">
      <c r="A12" s="2" t="s">
        <v>16</v>
      </c>
      <c r="D12" s="41">
        <v>10000</v>
      </c>
      <c r="G12" s="2" t="s">
        <v>17</v>
      </c>
      <c r="I12" s="7">
        <v>62399.7</v>
      </c>
    </row>
    <row r="13" spans="1:11">
      <c r="A13" s="2" t="s">
        <v>18</v>
      </c>
      <c r="D13" s="41">
        <v>0</v>
      </c>
      <c r="G13" s="2" t="s">
        <v>19</v>
      </c>
      <c r="I13" s="7">
        <v>21138139.149999999</v>
      </c>
    </row>
    <row r="14" spans="1:11">
      <c r="A14" s="2" t="s">
        <v>20</v>
      </c>
      <c r="D14" s="41">
        <v>8586.36</v>
      </c>
      <c r="G14" s="2" t="s">
        <v>21</v>
      </c>
      <c r="I14" s="41">
        <v>0</v>
      </c>
      <c r="J14" s="42"/>
      <c r="K14" s="43"/>
    </row>
    <row r="15" spans="1:11">
      <c r="A15" s="2" t="s">
        <v>22</v>
      </c>
      <c r="D15" s="41">
        <v>27000</v>
      </c>
      <c r="G15" s="2" t="s">
        <v>23</v>
      </c>
      <c r="I15" s="39">
        <v>45722438.670000002</v>
      </c>
      <c r="J15" s="44"/>
      <c r="K15" s="39">
        <v>45722438.670000002</v>
      </c>
    </row>
    <row r="16" spans="1:11">
      <c r="A16" s="2" t="s">
        <v>24</v>
      </c>
      <c r="D16" s="41">
        <v>60180</v>
      </c>
      <c r="G16" s="25"/>
    </row>
    <row r="17" spans="1:13">
      <c r="A17" s="2" t="s">
        <v>25</v>
      </c>
      <c r="D17" s="41">
        <v>99990.67</v>
      </c>
      <c r="G17" s="25" t="s">
        <v>5</v>
      </c>
    </row>
    <row r="18" spans="1:13">
      <c r="A18" s="2" t="s">
        <v>27</v>
      </c>
      <c r="D18" s="41">
        <v>347110.83999999997</v>
      </c>
      <c r="G18" s="2" t="s">
        <v>28</v>
      </c>
      <c r="K18" s="7">
        <v>2413368.63</v>
      </c>
    </row>
    <row r="19" spans="1:13">
      <c r="A19" s="2" t="s">
        <v>29</v>
      </c>
      <c r="D19" s="41">
        <v>13813.039999999999</v>
      </c>
      <c r="G19" s="2" t="s">
        <v>30</v>
      </c>
      <c r="K19" s="41">
        <v>858950</v>
      </c>
    </row>
    <row r="20" spans="1:13">
      <c r="A20" s="2" t="s">
        <v>31</v>
      </c>
      <c r="D20" s="41">
        <v>26000</v>
      </c>
      <c r="G20" s="2" t="s">
        <v>32</v>
      </c>
      <c r="K20" s="39">
        <v>48994757.300000004</v>
      </c>
    </row>
    <row r="21" spans="1:13">
      <c r="A21" s="2" t="s">
        <v>33</v>
      </c>
      <c r="D21" s="41">
        <v>22800</v>
      </c>
      <c r="I21" s="24"/>
      <c r="K21" s="45"/>
    </row>
    <row r="22" spans="1:13">
      <c r="A22" s="2" t="s">
        <v>34</v>
      </c>
      <c r="D22" s="41">
        <v>0</v>
      </c>
      <c r="G22" s="25"/>
      <c r="H22" s="46"/>
      <c r="I22" s="46"/>
    </row>
    <row r="23" spans="1:13">
      <c r="A23" s="2" t="s">
        <v>35</v>
      </c>
      <c r="D23" s="41">
        <v>476068.10999999993</v>
      </c>
      <c r="G23" s="25" t="s">
        <v>36</v>
      </c>
      <c r="H23" s="46" t="s">
        <v>37</v>
      </c>
      <c r="I23" s="46">
        <v>44834</v>
      </c>
    </row>
    <row r="24" spans="1:13">
      <c r="A24" s="2" t="s">
        <v>38</v>
      </c>
      <c r="D24" s="41">
        <v>28563.570000000003</v>
      </c>
      <c r="G24" s="2" t="s">
        <v>39</v>
      </c>
      <c r="I24" s="7">
        <v>42260.79</v>
      </c>
    </row>
    <row r="25" spans="1:13">
      <c r="A25" s="2" t="s">
        <v>40</v>
      </c>
      <c r="D25" s="41">
        <v>43070.000000000007</v>
      </c>
      <c r="G25" s="2" t="s">
        <v>41</v>
      </c>
      <c r="I25" s="7">
        <v>25000</v>
      </c>
    </row>
    <row r="26" spans="1:13">
      <c r="A26" s="2" t="s">
        <v>42</v>
      </c>
      <c r="D26" s="41">
        <v>389450</v>
      </c>
      <c r="G26" s="2" t="s">
        <v>43</v>
      </c>
      <c r="I26" s="7">
        <v>5000</v>
      </c>
      <c r="K26" s="7"/>
      <c r="L26" s="7"/>
      <c r="M26" s="7"/>
    </row>
    <row r="27" spans="1:13">
      <c r="A27" s="2" t="s">
        <v>44</v>
      </c>
      <c r="D27" s="41">
        <v>0</v>
      </c>
      <c r="G27" s="2" t="s">
        <v>45</v>
      </c>
      <c r="I27" s="7">
        <v>6084237.3899999997</v>
      </c>
      <c r="L27" s="7"/>
    </row>
    <row r="28" spans="1:13">
      <c r="A28" s="2" t="s">
        <v>46</v>
      </c>
      <c r="D28" s="41">
        <v>1751311.44</v>
      </c>
      <c r="G28" s="2" t="s">
        <v>47</v>
      </c>
      <c r="I28" s="7">
        <v>63427.02</v>
      </c>
      <c r="K28" s="7"/>
      <c r="L28" s="7"/>
    </row>
    <row r="29" spans="1:13">
      <c r="A29" s="2" t="s">
        <v>48</v>
      </c>
      <c r="D29" s="41">
        <v>15223.05</v>
      </c>
      <c r="G29" s="2" t="s">
        <v>49</v>
      </c>
      <c r="I29" s="7">
        <v>4620.66</v>
      </c>
      <c r="K29" s="7"/>
      <c r="L29" s="7"/>
    </row>
    <row r="30" spans="1:13">
      <c r="A30" s="2" t="s">
        <v>50</v>
      </c>
      <c r="D30" s="41">
        <v>1841082.19</v>
      </c>
      <c r="G30" s="2" t="s">
        <v>51</v>
      </c>
      <c r="I30" s="7">
        <v>7028.31</v>
      </c>
      <c r="K30" s="7"/>
      <c r="L30" s="7"/>
    </row>
    <row r="31" spans="1:13">
      <c r="A31" s="2" t="s">
        <v>52</v>
      </c>
      <c r="D31" s="16">
        <v>0</v>
      </c>
      <c r="G31" s="2" t="s">
        <v>53</v>
      </c>
      <c r="I31" s="45">
        <v>11962611.26</v>
      </c>
      <c r="J31" s="7"/>
      <c r="K31" s="7"/>
      <c r="L31" s="7"/>
    </row>
    <row r="32" spans="1:13">
      <c r="A32" s="2" t="s">
        <v>54</v>
      </c>
      <c r="D32" s="16">
        <v>1083868</v>
      </c>
      <c r="G32" s="2" t="s">
        <v>55</v>
      </c>
      <c r="I32" s="45">
        <v>5254.67</v>
      </c>
      <c r="K32" s="7"/>
      <c r="L32" s="7"/>
    </row>
    <row r="33" spans="1:12">
      <c r="A33" s="2" t="s">
        <v>56</v>
      </c>
      <c r="D33" s="41">
        <v>6146275.4500000011</v>
      </c>
      <c r="G33" s="2" t="s">
        <v>81</v>
      </c>
      <c r="I33" s="45">
        <v>1146655.519999987</v>
      </c>
      <c r="J33" s="7"/>
      <c r="K33" s="7"/>
      <c r="L33" s="7"/>
    </row>
    <row r="34" spans="1:12">
      <c r="A34" s="2" t="s">
        <v>58</v>
      </c>
      <c r="D34" s="41">
        <v>17377332.399999999</v>
      </c>
      <c r="G34" s="2" t="s">
        <v>59</v>
      </c>
      <c r="I34" s="7">
        <v>21000000</v>
      </c>
    </row>
    <row r="35" spans="1:12">
      <c r="A35" s="2" t="s">
        <v>69</v>
      </c>
      <c r="D35" s="41">
        <v>0</v>
      </c>
      <c r="G35" s="2" t="s">
        <v>82</v>
      </c>
      <c r="I35" s="7">
        <v>6000000</v>
      </c>
      <c r="J35" s="47"/>
      <c r="K35" s="45"/>
    </row>
    <row r="36" spans="1:12">
      <c r="A36" s="2" t="s">
        <v>60</v>
      </c>
      <c r="D36" s="41">
        <v>0</v>
      </c>
      <c r="G36" s="2" t="s">
        <v>59</v>
      </c>
      <c r="I36" s="49">
        <v>0</v>
      </c>
    </row>
    <row r="37" spans="1:12">
      <c r="A37" s="2" t="s">
        <v>62</v>
      </c>
      <c r="D37" s="41">
        <v>590</v>
      </c>
      <c r="E37" s="7"/>
      <c r="G37" s="2" t="s">
        <v>63</v>
      </c>
      <c r="I37" s="39">
        <v>46346095.61999999</v>
      </c>
      <c r="J37" s="44"/>
      <c r="K37" s="39">
        <v>46346095.61999999</v>
      </c>
    </row>
    <row r="38" spans="1:12">
      <c r="A38" s="2" t="s">
        <v>77</v>
      </c>
      <c r="D38" s="41">
        <v>20316.54</v>
      </c>
      <c r="E38" s="7"/>
    </row>
    <row r="39" spans="1:12">
      <c r="A39" s="2" t="s">
        <v>64</v>
      </c>
      <c r="D39" s="39">
        <v>30766386.199999996</v>
      </c>
      <c r="E39" s="39">
        <v>30766386.199999996</v>
      </c>
    </row>
    <row r="41" spans="1:12">
      <c r="A41" s="2" t="s">
        <v>65</v>
      </c>
      <c r="E41" s="7">
        <v>2515066.7999999998</v>
      </c>
    </row>
    <row r="43" spans="1:12">
      <c r="A43" s="2" t="s">
        <v>66</v>
      </c>
      <c r="E43" s="40">
        <v>95340852.920000002</v>
      </c>
      <c r="G43" s="2" t="s">
        <v>67</v>
      </c>
      <c r="K43" s="40">
        <v>95340852.919999987</v>
      </c>
    </row>
    <row r="45" spans="1:12">
      <c r="G45" s="22">
        <f>E43-K43</f>
        <v>0</v>
      </c>
    </row>
    <row r="46" spans="1:12">
      <c r="G46" s="50"/>
      <c r="H46" s="7"/>
      <c r="I46" s="22"/>
      <c r="J46" s="16"/>
      <c r="K46" s="16"/>
    </row>
    <row r="47" spans="1:12">
      <c r="E47" s="7"/>
      <c r="G47" s="22"/>
    </row>
    <row r="48" spans="1:12">
      <c r="E48" s="7"/>
      <c r="G48" s="7"/>
    </row>
    <row r="49" spans="2:12">
      <c r="B49" s="51"/>
      <c r="C49" s="51"/>
      <c r="D49" s="51"/>
      <c r="E49" s="7"/>
      <c r="G49" s="22"/>
      <c r="H49" s="52"/>
      <c r="I49" s="51"/>
      <c r="J49" s="51"/>
      <c r="K49" s="51"/>
    </row>
    <row r="50" spans="2:12">
      <c r="B50" s="7"/>
      <c r="C50" s="7"/>
      <c r="E50" s="7"/>
      <c r="G50" s="52"/>
      <c r="H50" s="7"/>
      <c r="I50" s="16"/>
      <c r="J50" s="16"/>
      <c r="K50" s="16"/>
    </row>
    <row r="51" spans="2:12">
      <c r="E51" s="7"/>
      <c r="G51" s="52"/>
      <c r="H51" s="7"/>
      <c r="K51" s="16"/>
    </row>
    <row r="52" spans="2:12">
      <c r="B52" s="7"/>
      <c r="C52" s="7"/>
      <c r="E52" s="7"/>
      <c r="G52" s="52"/>
      <c r="H52" s="7"/>
      <c r="I52" s="16"/>
      <c r="J52" s="16"/>
      <c r="K52" s="16"/>
      <c r="L52" s="16"/>
    </row>
    <row r="53" spans="2:12">
      <c r="B53" s="7"/>
      <c r="C53" s="7"/>
      <c r="E53" s="7"/>
      <c r="G53" s="52"/>
      <c r="H53" s="7"/>
      <c r="I53" s="16"/>
      <c r="J53" s="16"/>
      <c r="K53" s="16"/>
      <c r="L53" s="16"/>
    </row>
    <row r="54" spans="2:12">
      <c r="E54" s="7"/>
      <c r="G54" s="7"/>
      <c r="H54" s="7"/>
      <c r="I54" s="16"/>
      <c r="K54" s="16"/>
      <c r="L54" s="16"/>
    </row>
    <row r="55" spans="2:12">
      <c r="E55" s="7"/>
      <c r="G55" s="52"/>
      <c r="H55" s="7"/>
      <c r="I55" s="16"/>
      <c r="J55" s="16"/>
      <c r="K55" s="16"/>
      <c r="L55" s="16"/>
    </row>
    <row r="56" spans="2:12">
      <c r="B56" s="7"/>
      <c r="C56" s="7"/>
      <c r="D56" s="7"/>
      <c r="E56" s="7"/>
      <c r="G56" s="24"/>
      <c r="H56" s="7"/>
      <c r="I56" s="16"/>
      <c r="J56" s="16"/>
      <c r="K56" s="16"/>
      <c r="L56" s="16"/>
    </row>
    <row r="57" spans="2:12">
      <c r="B57" s="7"/>
      <c r="E57" s="7"/>
      <c r="G57" s="24"/>
      <c r="H57" s="7"/>
      <c r="I57" s="16"/>
      <c r="J57" s="16"/>
      <c r="K57" s="16"/>
      <c r="L57" s="16"/>
    </row>
    <row r="58" spans="2:12">
      <c r="B58" s="7"/>
      <c r="E58" s="7"/>
      <c r="G58" s="24"/>
      <c r="H58" s="7"/>
      <c r="I58" s="16"/>
      <c r="J58" s="16"/>
      <c r="K58" s="16"/>
      <c r="L58" s="16"/>
    </row>
    <row r="59" spans="2:12">
      <c r="G59" s="7"/>
      <c r="K59" s="16"/>
    </row>
    <row r="60" spans="2:12">
      <c r="G60" s="7"/>
      <c r="K60" s="16"/>
    </row>
    <row r="61" spans="2:12">
      <c r="G61" s="7"/>
      <c r="K61" s="16"/>
    </row>
    <row r="62" spans="2:12">
      <c r="G62" s="7"/>
      <c r="K62" s="16"/>
    </row>
    <row r="63" spans="2:12">
      <c r="G63" s="7"/>
      <c r="K63" s="16"/>
    </row>
    <row r="64" spans="2:12">
      <c r="G64" s="7"/>
      <c r="K64" s="16"/>
    </row>
    <row r="65" spans="7:11">
      <c r="G65" s="7"/>
      <c r="K65" s="16"/>
    </row>
    <row r="66" spans="7:11">
      <c r="G66" s="7"/>
      <c r="K66" s="16"/>
    </row>
    <row r="67" spans="7:11">
      <c r="G67" s="7"/>
      <c r="K67" s="16"/>
    </row>
    <row r="68" spans="7:11">
      <c r="G68" s="7"/>
      <c r="K68" s="16"/>
    </row>
    <row r="69" spans="7:11">
      <c r="G69" s="7"/>
      <c r="K69" s="16"/>
    </row>
    <row r="70" spans="7:11">
      <c r="G70" s="7"/>
      <c r="K70" s="16"/>
    </row>
    <row r="71" spans="7:11">
      <c r="G71" s="7"/>
    </row>
    <row r="75" spans="7:11">
      <c r="G75" s="7"/>
    </row>
  </sheetData>
  <pageMargins left="0" right="0" top="0.39370078740157483" bottom="0" header="0" footer="0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</vt:i4>
      </vt:variant>
    </vt:vector>
  </HeadingPairs>
  <TitlesOfParts>
    <vt:vector size="14" baseType="lpstr">
      <vt:lpstr>I HCD enero</vt:lpstr>
      <vt:lpstr>I HCD febrero</vt:lpstr>
      <vt:lpstr>I HCD marzo</vt:lpstr>
      <vt:lpstr>I HCD abril</vt:lpstr>
      <vt:lpstr>I HCD mayo</vt:lpstr>
      <vt:lpstr>I HCD junio</vt:lpstr>
      <vt:lpstr>I HCD julio</vt:lpstr>
      <vt:lpstr>I HCD agosto</vt:lpstr>
      <vt:lpstr>I HCD sept</vt:lpstr>
      <vt:lpstr>I HCD oct</vt:lpstr>
      <vt:lpstr>I HCD nov</vt:lpstr>
      <vt:lpstr>I HCD dic </vt:lpstr>
      <vt:lpstr>Hoja1</vt:lpstr>
      <vt:lpstr>'I HCD enero'!Área_de_impresión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CX</dc:creator>
  <cp:lastModifiedBy>MLG01</cp:lastModifiedBy>
  <dcterms:created xsi:type="dcterms:W3CDTF">2023-06-22T11:54:03Z</dcterms:created>
  <dcterms:modified xsi:type="dcterms:W3CDTF">2023-07-18T12:16:09Z</dcterms:modified>
</cp:coreProperties>
</file>